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emilija.perminaite\Desktop\"/>
    </mc:Choice>
  </mc:AlternateContent>
  <xr:revisionPtr revIDLastSave="0" documentId="13_ncr:1_{ED18C54B-ADA7-467E-9E32-DCD1AD631FB1}" xr6:coauthVersionLast="44" xr6:coauthVersionMax="47" xr10:uidLastSave="{00000000-0000-0000-0000-000000000000}"/>
  <bookViews>
    <workbookView xWindow="-108" yWindow="-108" windowWidth="23256" windowHeight="12576" tabRatio="599" xr2:uid="{00000000-000D-0000-FFFF-FFFF00000000}"/>
  </bookViews>
  <sheets>
    <sheet name="Lentelė" sheetId="4" r:id="rId1"/>
    <sheet name="Protokolas" sheetId="5" r:id="rId2"/>
    <sheet name="Žaidimo schema" sheetId="6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6" i="4" l="1"/>
  <c r="C7" i="4"/>
  <c r="M8" i="6" l="1"/>
  <c r="K8" i="6"/>
  <c r="G8" i="6"/>
  <c r="E8" i="6"/>
  <c r="Q39" i="5" l="1"/>
  <c r="Q38" i="5"/>
  <c r="Q37" i="5"/>
  <c r="Q36" i="5"/>
  <c r="Q35" i="5"/>
  <c r="Q34" i="5"/>
  <c r="Q33" i="5"/>
  <c r="Q28" i="5"/>
  <c r="Q27" i="5"/>
  <c r="Q26" i="5"/>
  <c r="Q25" i="5"/>
  <c r="Q24" i="5"/>
  <c r="Q23" i="5"/>
  <c r="Q22" i="5"/>
  <c r="M39" i="5"/>
  <c r="M38" i="5"/>
  <c r="M37" i="5"/>
  <c r="M36" i="5"/>
  <c r="M35" i="5"/>
  <c r="M34" i="5"/>
  <c r="M33" i="5"/>
  <c r="M28" i="5"/>
  <c r="M27" i="5"/>
  <c r="M26" i="5"/>
  <c r="M25" i="5"/>
  <c r="M24" i="5"/>
  <c r="M23" i="5"/>
  <c r="M22" i="5"/>
  <c r="B10" i="4"/>
  <c r="B11" i="4"/>
  <c r="B12" i="4"/>
  <c r="K59" i="5" l="1"/>
  <c r="C59" i="5"/>
  <c r="J10" i="4" l="1"/>
  <c r="J11" i="4"/>
  <c r="J12" i="4"/>
  <c r="J13" i="4"/>
  <c r="J14" i="4" l="1"/>
  <c r="J15" i="4"/>
  <c r="J16" i="4"/>
  <c r="J34" i="4"/>
  <c r="J35" i="4"/>
  <c r="J29" i="4"/>
  <c r="J30" i="4"/>
  <c r="J31" i="4"/>
  <c r="J32" i="4"/>
  <c r="J33" i="4"/>
  <c r="D30" i="4" l="1"/>
  <c r="D31" i="4"/>
  <c r="D67" i="4" s="1"/>
  <c r="D32" i="4"/>
  <c r="D68" i="4" s="1"/>
  <c r="D33" i="4"/>
  <c r="D34" i="4"/>
  <c r="D70" i="4" s="1"/>
  <c r="D35" i="4"/>
  <c r="D29" i="4"/>
  <c r="D65" i="4" s="1"/>
  <c r="D11" i="4"/>
  <c r="D57" i="4" s="1"/>
  <c r="D12" i="4"/>
  <c r="D58" i="4" s="1"/>
  <c r="D13" i="4"/>
  <c r="D14" i="4"/>
  <c r="D15" i="4"/>
  <c r="D61" i="4" s="1"/>
  <c r="D16" i="4"/>
  <c r="D10" i="4"/>
  <c r="C5" i="4"/>
  <c r="C64" i="4" s="1"/>
  <c r="K47" i="4"/>
  <c r="C47" i="4"/>
  <c r="C4" i="4"/>
  <c r="C49" i="4" s="1"/>
  <c r="K2" i="4"/>
  <c r="C2" i="4"/>
  <c r="A1" i="4"/>
  <c r="A46" i="4" s="1"/>
  <c r="B30" i="4"/>
  <c r="B66" i="4" s="1"/>
  <c r="B31" i="4"/>
  <c r="B67" i="4" s="1"/>
  <c r="B32" i="4"/>
  <c r="B68" i="4" s="1"/>
  <c r="B33" i="4"/>
  <c r="B69" i="4" s="1"/>
  <c r="B34" i="4"/>
  <c r="B70" i="4" s="1"/>
  <c r="B35" i="4"/>
  <c r="B71" i="4" s="1"/>
  <c r="B29" i="4"/>
  <c r="B65" i="4" s="1"/>
  <c r="B57" i="4"/>
  <c r="B58" i="4"/>
  <c r="B13" i="4"/>
  <c r="B59" i="4" s="1"/>
  <c r="B14" i="4"/>
  <c r="B60" i="4" s="1"/>
  <c r="B15" i="4"/>
  <c r="B61" i="4" s="1"/>
  <c r="B16" i="4"/>
  <c r="B62" i="4" s="1"/>
  <c r="B56" i="4"/>
  <c r="A64" i="4"/>
  <c r="A55" i="4"/>
  <c r="N35" i="4"/>
  <c r="N71" i="4" s="1"/>
  <c r="N34" i="4"/>
  <c r="O34" i="4" s="1"/>
  <c r="O70" i="4" s="1"/>
  <c r="N33" i="4"/>
  <c r="O33" i="4" s="1"/>
  <c r="O69" i="4" s="1"/>
  <c r="N32" i="4"/>
  <c r="O32" i="4" s="1"/>
  <c r="O68" i="4" s="1"/>
  <c r="N31" i="4"/>
  <c r="N67" i="4" s="1"/>
  <c r="N30" i="4"/>
  <c r="O30" i="4" s="1"/>
  <c r="O66" i="4" s="1"/>
  <c r="N29" i="4"/>
  <c r="N65" i="4" s="1"/>
  <c r="N16" i="4"/>
  <c r="O16" i="4" s="1"/>
  <c r="O62" i="4" s="1"/>
  <c r="N15" i="4"/>
  <c r="O15" i="4" s="1"/>
  <c r="O61" i="4" s="1"/>
  <c r="N14" i="4"/>
  <c r="O14" i="4" s="1"/>
  <c r="O60" i="4" s="1"/>
  <c r="N13" i="4"/>
  <c r="N59" i="4" s="1"/>
  <c r="N12" i="4"/>
  <c r="O12" i="4" s="1"/>
  <c r="O58" i="4" s="1"/>
  <c r="N11" i="4"/>
  <c r="O11" i="4" s="1"/>
  <c r="O57" i="4" s="1"/>
  <c r="N10" i="4"/>
  <c r="N56" i="4" s="1"/>
  <c r="J18" i="4"/>
  <c r="J17" i="4"/>
  <c r="L18" i="4"/>
  <c r="L17" i="4"/>
  <c r="L36" i="4"/>
  <c r="L38" i="4" s="1"/>
  <c r="F36" i="4"/>
  <c r="F17" i="4"/>
  <c r="F37" i="4"/>
  <c r="H37" i="4"/>
  <c r="H36" i="4"/>
  <c r="L37" i="4"/>
  <c r="J37" i="4"/>
  <c r="J36" i="4"/>
  <c r="F18" i="4"/>
  <c r="H18" i="4"/>
  <c r="H17" i="4"/>
  <c r="D62" i="4"/>
  <c r="D66" i="4"/>
  <c r="D69" i="4"/>
  <c r="D71" i="4"/>
  <c r="J22" i="4" l="1"/>
  <c r="L41" i="4"/>
  <c r="N70" i="4"/>
  <c r="F38" i="4"/>
  <c r="H19" i="4"/>
  <c r="H23" i="4" s="1"/>
  <c r="H38" i="4"/>
  <c r="J38" i="4"/>
  <c r="N60" i="4"/>
  <c r="L19" i="4"/>
  <c r="L20" i="4" s="1"/>
  <c r="F19" i="4"/>
  <c r="F39" i="4" s="1"/>
  <c r="D60" i="4"/>
  <c r="N61" i="4"/>
  <c r="J19" i="4"/>
  <c r="N62" i="4"/>
  <c r="O35" i="4"/>
  <c r="O71" i="4" s="1"/>
  <c r="J21" i="4"/>
  <c r="L40" i="4"/>
  <c r="L21" i="4"/>
  <c r="L22" i="4"/>
  <c r="F41" i="4"/>
  <c r="F40" i="4"/>
  <c r="F21" i="4"/>
  <c r="F22" i="4"/>
  <c r="D18" i="4"/>
  <c r="N18" i="4" s="1"/>
  <c r="O18" i="4" s="1"/>
  <c r="D17" i="4"/>
  <c r="D37" i="4"/>
  <c r="N37" i="4" s="1"/>
  <c r="D36" i="4"/>
  <c r="C50" i="4"/>
  <c r="C55" i="4"/>
  <c r="H40" i="4"/>
  <c r="O29" i="4"/>
  <c r="O65" i="4" s="1"/>
  <c r="N69" i="4"/>
  <c r="O31" i="4"/>
  <c r="O67" i="4" s="1"/>
  <c r="N66" i="4"/>
  <c r="H41" i="4"/>
  <c r="H21" i="4"/>
  <c r="H22" i="4"/>
  <c r="O13" i="4"/>
  <c r="O59" i="4" s="1"/>
  <c r="D56" i="4"/>
  <c r="D59" i="4"/>
  <c r="J40" i="4"/>
  <c r="N68" i="4"/>
  <c r="N57" i="4"/>
  <c r="O10" i="4"/>
  <c r="O56" i="4" s="1"/>
  <c r="N58" i="4"/>
  <c r="J41" i="4"/>
  <c r="J23" i="4" l="1"/>
  <c r="J42" i="4"/>
  <c r="F61" i="4"/>
  <c r="L42" i="4"/>
  <c r="H39" i="4"/>
  <c r="F60" i="4"/>
  <c r="F62" i="4"/>
  <c r="F42" i="4"/>
  <c r="F43" i="4" s="1"/>
  <c r="H42" i="4"/>
  <c r="H20" i="4"/>
  <c r="H71" i="4"/>
  <c r="F71" i="4"/>
  <c r="J71" i="4" s="1"/>
  <c r="L71" i="4" s="1"/>
  <c r="J24" i="4"/>
  <c r="F20" i="4"/>
  <c r="L39" i="4"/>
  <c r="L23" i="4"/>
  <c r="L24" i="4" s="1"/>
  <c r="F23" i="4"/>
  <c r="H62" i="4" s="1"/>
  <c r="J20" i="4"/>
  <c r="J39" i="4"/>
  <c r="N36" i="4"/>
  <c r="O36" i="4" s="1"/>
  <c r="D38" i="4"/>
  <c r="N17" i="4"/>
  <c r="O17" i="4" s="1"/>
  <c r="D19" i="4"/>
  <c r="H43" i="4"/>
  <c r="D41" i="4"/>
  <c r="O41" i="4" s="1"/>
  <c r="D40" i="4"/>
  <c r="D22" i="4"/>
  <c r="F59" i="4" s="1"/>
  <c r="D21" i="4"/>
  <c r="F57" i="4" s="1"/>
  <c r="H24" i="4"/>
  <c r="O37" i="4"/>
  <c r="L43" i="4"/>
  <c r="F69" i="4"/>
  <c r="F67" i="4"/>
  <c r="J43" i="4"/>
  <c r="H67" i="4" l="1"/>
  <c r="H69" i="4"/>
  <c r="F68" i="4"/>
  <c r="F66" i="4"/>
  <c r="H60" i="4"/>
  <c r="J60" i="4" s="1"/>
  <c r="L60" i="4" s="1"/>
  <c r="J62" i="4"/>
  <c r="L62" i="4" s="1"/>
  <c r="F24" i="4"/>
  <c r="H61" i="4"/>
  <c r="J61" i="4" s="1"/>
  <c r="L61" i="4" s="1"/>
  <c r="O40" i="4"/>
  <c r="F70" i="4"/>
  <c r="N19" i="4"/>
  <c r="O19" i="4" s="1"/>
  <c r="N38" i="4"/>
  <c r="N60" i="5" s="1"/>
  <c r="O22" i="4"/>
  <c r="D20" i="4"/>
  <c r="D23" i="4"/>
  <c r="H59" i="4" s="1"/>
  <c r="J59" i="4" s="1"/>
  <c r="L59" i="4" s="1"/>
  <c r="D42" i="4"/>
  <c r="H70" i="4" s="1"/>
  <c r="D39" i="4"/>
  <c r="F65" i="4"/>
  <c r="F58" i="4"/>
  <c r="O21" i="4"/>
  <c r="F56" i="4"/>
  <c r="J67" i="4"/>
  <c r="L67" i="4" s="1"/>
  <c r="J69" i="4"/>
  <c r="L69" i="4" s="1"/>
  <c r="N39" i="4" l="1"/>
  <c r="N20" i="4"/>
  <c r="F60" i="5"/>
  <c r="N24" i="4"/>
  <c r="N23" i="4" s="1"/>
  <c r="O23" i="4" s="1"/>
  <c r="N43" i="4"/>
  <c r="N42" i="4" s="1"/>
  <c r="O42" i="4" s="1"/>
  <c r="O38" i="4"/>
  <c r="J70" i="4"/>
  <c r="L70" i="4" s="1"/>
  <c r="H66" i="4"/>
  <c r="J66" i="4" s="1"/>
  <c r="L66" i="4" s="1"/>
  <c r="H68" i="4"/>
  <c r="J68" i="4" s="1"/>
  <c r="L68" i="4" s="1"/>
  <c r="H57" i="4"/>
  <c r="J57" i="4" s="1"/>
  <c r="L57" i="4" s="1"/>
  <c r="H58" i="4"/>
  <c r="J58" i="4" s="1"/>
  <c r="L58" i="4" s="1"/>
  <c r="D43" i="4"/>
  <c r="O43" i="4" s="1"/>
  <c r="K60" i="5" s="1"/>
  <c r="H65" i="4"/>
  <c r="J65" i="4" s="1"/>
  <c r="L65" i="4" s="1"/>
  <c r="D24" i="4"/>
  <c r="H56" i="4"/>
  <c r="J56" i="4" s="1"/>
  <c r="L56" i="4" s="1"/>
  <c r="O24" i="4" l="1"/>
  <c r="C60" i="5" s="1"/>
  <c r="K50" i="4"/>
  <c r="K5" i="4"/>
  <c r="K49" i="4" l="1"/>
  <c r="K4" i="4"/>
</calcChain>
</file>

<file path=xl/sharedStrings.xml><?xml version="1.0" encoding="utf-8"?>
<sst xmlns="http://schemas.openxmlformats.org/spreadsheetml/2006/main" count="210" uniqueCount="79">
  <si>
    <t>1 partija</t>
  </si>
  <si>
    <t>2 partija</t>
  </si>
  <si>
    <t>3 partija</t>
  </si>
  <si>
    <t>4 partija</t>
  </si>
  <si>
    <t>5 partija</t>
  </si>
  <si>
    <t>*</t>
  </si>
  <si>
    <t>Pora</t>
  </si>
  <si>
    <t>Rezultatas</t>
  </si>
  <si>
    <t>Suma</t>
  </si>
  <si>
    <t>Vidurkis</t>
  </si>
  <si>
    <t xml:space="preserve">Pora Nr.1 </t>
  </si>
  <si>
    <t>Pora Nr.2</t>
  </si>
  <si>
    <t>VISO</t>
  </si>
  <si>
    <t>Skirtumas  per  partiją</t>
  </si>
  <si>
    <t>Taškai Pora Nr.1</t>
  </si>
  <si>
    <t>Taškai Pora Nr.2</t>
  </si>
  <si>
    <t>Svečių komanda</t>
  </si>
  <si>
    <t>Taškai</t>
  </si>
  <si>
    <t>Vardas, Pavardė</t>
  </si>
  <si>
    <t>Lietuvos Boulingo Federacija</t>
  </si>
  <si>
    <t>www.lbf-bowling.lt</t>
  </si>
  <si>
    <t>RUNGTYNIŲ VIETA</t>
  </si>
  <si>
    <t>RUNGTYNIŲ TEISĖJAS</t>
  </si>
  <si>
    <t>ŠEIMININKAI</t>
  </si>
  <si>
    <t>SVEČIAI</t>
  </si>
  <si>
    <t>Nr.</t>
  </si>
  <si>
    <t>RUNGTYNIŲ DATA</t>
  </si>
  <si>
    <t>Šeimininkai</t>
  </si>
  <si>
    <t>Svečiai</t>
  </si>
  <si>
    <t>Kapitonas</t>
  </si>
  <si>
    <t>(parašas)</t>
  </si>
  <si>
    <t>Partija 1</t>
  </si>
  <si>
    <t>Partija 4</t>
  </si>
  <si>
    <t>RUNGTYNIŲ REZULTATAS</t>
  </si>
  <si>
    <t>NUOBAUDOS:</t>
  </si>
  <si>
    <t>PASTABOS:</t>
  </si>
  <si>
    <t>Rungtynių teisėjas</t>
  </si>
  <si>
    <t>Už
Sumą</t>
  </si>
  <si>
    <t>Namų komanda</t>
  </si>
  <si>
    <t>Taškai (bendras rezultatas)</t>
  </si>
  <si>
    <t>Takelis</t>
  </si>
  <si>
    <t>Komanda A</t>
  </si>
  <si>
    <t>Komanda B</t>
  </si>
  <si>
    <t>Vardas Pavardė</t>
  </si>
  <si>
    <t>Boulingo centro pavadinimas, Miestas</t>
  </si>
  <si>
    <t>Taškai  (viso)</t>
  </si>
  <si>
    <t>VARDAS, PAVARDĖ</t>
  </si>
  <si>
    <t>PARTIJOS</t>
  </si>
  <si>
    <t>TAŠKAI</t>
  </si>
  <si>
    <t>SUMA</t>
  </si>
  <si>
    <t>VIDURKIS</t>
  </si>
  <si>
    <t>POROJE</t>
  </si>
  <si>
    <t>KOMANDOJE</t>
  </si>
  <si>
    <t>Tarpusavio dvikova</t>
  </si>
  <si>
    <t>Partija</t>
  </si>
  <si>
    <t>Apšilimo takas</t>
  </si>
  <si>
    <t>Pora 1</t>
  </si>
  <si>
    <t>Pora 2</t>
  </si>
  <si>
    <t>Atsarginiai žaidėjai</t>
  </si>
  <si>
    <t>Namai 1</t>
  </si>
  <si>
    <t>Svečiai 1</t>
  </si>
  <si>
    <t>Namai 3</t>
  </si>
  <si>
    <t>Svečiai 3</t>
  </si>
  <si>
    <t>Namai 2</t>
  </si>
  <si>
    <t>Svečiai 2</t>
  </si>
  <si>
    <t>Namai 4</t>
  </si>
  <si>
    <t>Svečiai 4</t>
  </si>
  <si>
    <t>• Po trijų (3) partijų daroma 5 minučių pertrauka
• Pertraukos metu kapitonai sudaro naujas poras panaudodami visus komandos žaidėjus ir gali visiškai neatsižvelgti į tai, kokios poros buvo prieš ketvirtą partiją.
• Pirmasis rungtynių protokolą užpildo svečių komandos kapitonas.
Sudaromos dvi poros ir priskiriami takai.
• Antrasis rungtynių protokolą užpildo namų komandos kapitonas.
Sudaromos dvi poros ir priskiriami takai.</t>
  </si>
  <si>
    <t>Legenda:</t>
  </si>
  <si>
    <t>Svečių komanda:
žaidėjai S1, S2, S3, S4, S5, S6, S7</t>
  </si>
  <si>
    <r>
      <rPr>
        <sz val="11"/>
        <color rgb="FFC00000"/>
        <rFont val="Calibri"/>
        <family val="2"/>
        <scheme val="minor"/>
      </rPr>
      <t xml:space="preserve">• Žaidimo takai schemoje nurodyti eilės tvarka iš kairės į dešinę ir gali neatitikti numeracijos boulingo centre.
• Žaidimo schemoje yra nurodyti takai ant kurių komandų poros pradeda partiją, nepriklausomai nuo to, ant kurio takelio rodomi rezultatai, t.y. vykstant žaidimui cross-line sistema pirmą partiją namų komanda pradės ant neporinio takelio, antrą ant porinio takelio ir t.t. Atitinkamai svečių komanda varžybas pradeda ant porinių takų, antrą ant neporinių ir t.t.
• Žaidėjų keitimai atsarginiai žaidėjais galimi po apšilimo, bei po kiekvienos partijos ir nėra ribojami. Jei žaidėjas buvo pakeistas, tai prieš sekančią partiją jis laikomas atsarginiu žaidėju ir gali būti priskirtas į bet kurią porą, nepriklausomai nuo to, kurioje poroje jis žaidė prieš tai.
</t>
    </r>
    <r>
      <rPr>
        <sz val="11"/>
        <color theme="1"/>
        <rFont val="Calibri"/>
        <family val="2"/>
        <scheme val="minor"/>
      </rPr>
      <t xml:space="preserve">
• Pirmasis rungtynių protokolą užpildo namų komandos kapitonas.
Sudaromos dvi poros ir priskiriami takai.
• Antrasis rungtynių protokolą užpildo svečių komandos kapitonas.
Sudaromos dvi poros ir priskiriami takai.</t>
    </r>
  </si>
  <si>
    <t xml:space="preserve">   takas</t>
  </si>
  <si>
    <t>Namų komanda:</t>
  </si>
  <si>
    <t>Hcp</t>
  </si>
  <si>
    <t>Viso per partiją (bendras)</t>
  </si>
  <si>
    <t>202*-**-**</t>
  </si>
  <si>
    <t xml:space="preserve">Lietuvos  boulingo  A  lyga  -  x  etapas,  x  ratas </t>
  </si>
  <si>
    <t xml:space="preserve">TAKELIAI </t>
  </si>
  <si>
    <t>LBL VARŽYBŲ PROTOKOLAS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</si>
</sst>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;\-0;;@"/>
    <numFmt numFmtId="165" formatCode="0.00_ ;\-0.00\ "/>
  </numFmts>
  <fonts count="51" x14ac:knownFonts="1">
    <font>
      <sz val="11"/>
      <color theme="1"/>
      <name val="Calibri"/>
      <family val="2"/>
      <scheme val="minor"/>
    </font>
    <font>
      <sz val="10"/>
      <name val="Arial"/>
      <family val="2"/>
      <charset val="186"/>
    </font>
    <font>
      <sz val="8"/>
      <name val="Arial"/>
      <family val="2"/>
      <charset val="186"/>
    </font>
    <font>
      <sz val="8"/>
      <name val="Times New Roman"/>
      <family val="1"/>
      <charset val="186"/>
    </font>
    <font>
      <sz val="12"/>
      <name val="Times New Roman"/>
      <family val="1"/>
      <charset val="186"/>
    </font>
    <font>
      <b/>
      <sz val="10"/>
      <name val="Calibri Light"/>
      <family val="2"/>
      <scheme val="major"/>
    </font>
    <font>
      <sz val="8"/>
      <name val="Calibri Light"/>
      <family val="2"/>
      <scheme val="major"/>
    </font>
    <font>
      <b/>
      <sz val="8"/>
      <color indexed="8"/>
      <name val="Calibri Light"/>
      <family val="2"/>
      <scheme val="major"/>
    </font>
    <font>
      <b/>
      <sz val="8"/>
      <name val="Calibri Light"/>
      <family val="2"/>
      <scheme val="major"/>
    </font>
    <font>
      <sz val="8"/>
      <color indexed="8"/>
      <name val="Calibri Light"/>
      <family val="2"/>
      <scheme val="major"/>
    </font>
    <font>
      <sz val="10"/>
      <name val="Arial"/>
      <family val="2"/>
    </font>
    <font>
      <sz val="8"/>
      <name val="Calibri"/>
      <family val="2"/>
      <scheme val="minor"/>
    </font>
    <font>
      <sz val="10"/>
      <name val="Calibri Light"/>
      <family val="2"/>
      <scheme val="major"/>
    </font>
    <font>
      <sz val="9"/>
      <name val="Calibri Light"/>
      <family val="2"/>
      <scheme val="major"/>
    </font>
    <font>
      <sz val="9"/>
      <name val="Arial"/>
      <family val="2"/>
      <charset val="186"/>
    </font>
    <font>
      <b/>
      <sz val="10"/>
      <color indexed="10"/>
      <name val="Calibri Light"/>
      <family val="2"/>
      <scheme val="major"/>
    </font>
    <font>
      <sz val="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8"/>
      <name val="Calibri Light"/>
      <family val="2"/>
      <scheme val="major"/>
    </font>
    <font>
      <sz val="10"/>
      <color indexed="10"/>
      <name val="Calibri"/>
      <family val="2"/>
      <scheme val="minor"/>
    </font>
    <font>
      <sz val="9"/>
      <name val="Calibri"/>
      <family val="2"/>
      <scheme val="minor"/>
    </font>
    <font>
      <sz val="10"/>
      <color rgb="FF0070C0"/>
      <name val="Calibri"/>
      <family val="2"/>
      <scheme val="minor"/>
    </font>
    <font>
      <b/>
      <sz val="10"/>
      <color rgb="FF0070C0"/>
      <name val="Calibri Light"/>
      <family val="2"/>
      <scheme val="major"/>
    </font>
    <font>
      <b/>
      <sz val="12"/>
      <color rgb="FF0070C0"/>
      <name val="Calibri Light"/>
      <family val="2"/>
      <scheme val="major"/>
    </font>
    <font>
      <b/>
      <sz val="14"/>
      <color rgb="FFFF000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00B050"/>
      <name val="Calibri Light"/>
      <family val="2"/>
      <scheme val="major"/>
    </font>
    <font>
      <b/>
      <sz val="10"/>
      <color theme="7" tint="-0.249977111117893"/>
      <name val="Calibri Light"/>
      <family val="2"/>
      <scheme val="major"/>
    </font>
    <font>
      <b/>
      <sz val="18"/>
      <color theme="1" tint="4.9989318521683403E-2"/>
      <name val="Calibri Light"/>
      <family val="2"/>
      <scheme val="major"/>
    </font>
    <font>
      <sz val="16"/>
      <color theme="1"/>
      <name val="Segoe UI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charset val="186"/>
      <scheme val="minor"/>
    </font>
    <font>
      <sz val="8"/>
      <color theme="1"/>
      <name val="Calibri"/>
      <family val="2"/>
      <charset val="186"/>
      <scheme val="minor"/>
    </font>
    <font>
      <sz val="11"/>
      <color rgb="FFC00000"/>
      <name val="Calibri"/>
      <family val="2"/>
      <scheme val="minor"/>
    </font>
    <font>
      <b/>
      <sz val="10"/>
      <color indexed="9"/>
      <name val="Calibri Light"/>
      <family val="2"/>
      <scheme val="major"/>
    </font>
    <font>
      <b/>
      <sz val="12"/>
      <color indexed="9"/>
      <name val="Calibri Light"/>
      <family val="2"/>
      <scheme val="major"/>
    </font>
    <font>
      <b/>
      <sz val="9"/>
      <color indexed="8"/>
      <name val="Calibri Light"/>
      <family val="2"/>
      <scheme val="major"/>
    </font>
    <font>
      <b/>
      <sz val="9"/>
      <name val="Calibri Light"/>
      <family val="2"/>
      <scheme val="major"/>
    </font>
    <font>
      <b/>
      <sz val="9"/>
      <color theme="1"/>
      <name val="Calibri Light"/>
      <family val="2"/>
      <scheme val="major"/>
    </font>
    <font>
      <sz val="9"/>
      <color theme="1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0"/>
      <name val="Calibri Light"/>
      <family val="2"/>
      <charset val="186"/>
      <scheme val="major"/>
    </font>
    <font>
      <b/>
      <sz val="9"/>
      <color theme="0"/>
      <name val="Calibri Light"/>
      <family val="2"/>
      <scheme val="major"/>
    </font>
    <font>
      <b/>
      <sz val="12"/>
      <color theme="0"/>
      <name val="Calibri Light"/>
      <family val="2"/>
      <scheme val="major"/>
    </font>
    <font>
      <sz val="11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39997558519241921"/>
        <bgColor indexed="64"/>
      </patternFill>
    </fill>
    <fill>
      <gradientFill degree="90">
        <stop position="0">
          <color rgb="FF92D050"/>
        </stop>
        <stop position="1">
          <color theme="7" tint="0.40000610370189521"/>
        </stop>
      </gradientFill>
    </fill>
    <fill>
      <patternFill patternType="solid">
        <fgColor rgb="FFCEEAB0"/>
        <bgColor indexed="64"/>
      </patternFill>
    </fill>
    <fill>
      <patternFill patternType="solid">
        <fgColor theme="7" tint="0.79998168889431442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0" tint="-0.24994659260841701"/>
      </bottom>
      <diagonal/>
    </border>
    <border>
      <left/>
      <right/>
      <top style="thin">
        <color indexed="64"/>
      </top>
      <bottom style="thin">
        <color theme="0" tint="-0.24994659260841701"/>
      </bottom>
      <diagonal/>
    </border>
    <border>
      <left/>
      <right/>
      <top/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34998626667073579"/>
      </right>
      <top style="thin">
        <color theme="0" tint="-0.24994659260841701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24994659260841701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24994659260841701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24994659260841701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24994659260841701"/>
      </right>
      <top style="thin">
        <color theme="0" tint="-0.24994659260841701"/>
      </top>
      <bottom style="thin">
        <color theme="0" tint="-0.34998626667073579"/>
      </bottom>
      <diagonal/>
    </border>
    <border>
      <left style="thin">
        <color theme="0" tint="-0.24994659260841701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24994659260841701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24994659260841701"/>
      </left>
      <right style="thin">
        <color theme="0" tint="-0.34998626667073579"/>
      </right>
      <top style="thin">
        <color theme="0" tint="-0.34998626667073579"/>
      </top>
      <bottom style="thin">
        <color theme="0" tint="-0.2499465926084170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24994659260841701"/>
      </bottom>
      <diagonal/>
    </border>
    <border>
      <left style="thin">
        <color theme="0" tint="-0.34998626667073579"/>
      </left>
      <right style="thin">
        <color theme="0" tint="-0.24994659260841701"/>
      </right>
      <top style="thin">
        <color theme="0" tint="-0.34998626667073579"/>
      </top>
      <bottom style="thin">
        <color theme="0" tint="-0.2499465926084170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theme="0" tint="-0.34998626667073579"/>
      </left>
      <right style="thin">
        <color theme="0" tint="-0.34998626667073579"/>
      </right>
      <top style="medium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theme="0" tint="-0.34998626667073579"/>
      </right>
      <top style="medium">
        <color theme="0" tint="-0.34998626667073579"/>
      </top>
      <bottom style="thin">
        <color theme="0" tint="-0.34998626667073579"/>
      </bottom>
      <diagonal/>
    </border>
    <border>
      <left style="medium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medium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  <border>
      <left/>
      <right style="medium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medium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1" fillId="0" borderId="0"/>
    <xf numFmtId="0" fontId="1" fillId="0" borderId="0"/>
    <xf numFmtId="0" fontId="10" fillId="0" borderId="0"/>
    <xf numFmtId="0" fontId="10" fillId="0" borderId="0"/>
  </cellStyleXfs>
  <cellXfs count="251">
    <xf numFmtId="0" fontId="0" fillId="0" borderId="0" xfId="0"/>
    <xf numFmtId="0" fontId="2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11" fillId="0" borderId="0" xfId="1" applyFont="1" applyAlignment="1">
      <alignment vertical="center"/>
    </xf>
    <xf numFmtId="0" fontId="3" fillId="0" borderId="0" xfId="1" applyFont="1" applyAlignment="1">
      <alignment horizontal="center" vertical="center"/>
    </xf>
    <xf numFmtId="0" fontId="4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6" fillId="0" borderId="0" xfId="1" applyFont="1" applyAlignment="1">
      <alignment horizontal="center" vertical="center"/>
    </xf>
    <xf numFmtId="0" fontId="22" fillId="0" borderId="0" xfId="1" applyFont="1" applyAlignment="1">
      <alignment vertical="center"/>
    </xf>
    <xf numFmtId="0" fontId="9" fillId="3" borderId="13" xfId="1" applyFont="1" applyFill="1" applyBorder="1" applyAlignment="1">
      <alignment horizontal="center" vertical="center"/>
    </xf>
    <xf numFmtId="0" fontId="5" fillId="4" borderId="13" xfId="1" applyFont="1" applyFill="1" applyBorder="1" applyAlignment="1">
      <alignment horizontal="center" vertical="center"/>
    </xf>
    <xf numFmtId="0" fontId="15" fillId="3" borderId="13" xfId="1" applyFont="1" applyFill="1" applyBorder="1" applyAlignment="1">
      <alignment horizontal="center" vertical="center"/>
    </xf>
    <xf numFmtId="0" fontId="23" fillId="3" borderId="13" xfId="1" applyFont="1" applyFill="1" applyBorder="1" applyAlignment="1">
      <alignment horizontal="center" vertical="center"/>
    </xf>
    <xf numFmtId="0" fontId="26" fillId="3" borderId="13" xfId="1" applyFont="1" applyFill="1" applyBorder="1" applyAlignment="1">
      <alignment horizontal="center" vertical="center"/>
    </xf>
    <xf numFmtId="0" fontId="5" fillId="3" borderId="19" xfId="3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top"/>
    </xf>
    <xf numFmtId="0" fontId="17" fillId="0" borderId="0" xfId="0" applyFont="1" applyAlignment="1">
      <alignment horizontal="left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vertical="center"/>
    </xf>
    <xf numFmtId="164" fontId="13" fillId="6" borderId="13" xfId="1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0" fontId="16" fillId="0" borderId="0" xfId="0" applyFont="1" applyAlignment="1">
      <alignment vertical="top"/>
    </xf>
    <xf numFmtId="0" fontId="17" fillId="4" borderId="1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9" xfId="0" applyBorder="1" applyAlignment="1">
      <alignment vertical="center"/>
    </xf>
    <xf numFmtId="164" fontId="12" fillId="6" borderId="13" xfId="1" applyNumberFormat="1" applyFont="1" applyFill="1" applyBorder="1" applyAlignment="1" applyProtection="1">
      <alignment horizontal="center" vertical="center"/>
      <protection locked="0"/>
    </xf>
    <xf numFmtId="164" fontId="19" fillId="6" borderId="13" xfId="2" applyNumberFormat="1" applyFont="1" applyFill="1" applyBorder="1" applyAlignment="1">
      <alignment horizontal="center" vertical="center"/>
    </xf>
    <xf numFmtId="164" fontId="19" fillId="6" borderId="13" xfId="3" applyNumberFormat="1" applyFont="1" applyFill="1" applyBorder="1" applyAlignment="1" applyProtection="1">
      <alignment horizontal="center" vertical="center"/>
      <protection locked="0"/>
    </xf>
    <xf numFmtId="164" fontId="12" fillId="6" borderId="13" xfId="2" applyNumberFormat="1" applyFont="1" applyFill="1" applyBorder="1" applyAlignment="1" applyProtection="1">
      <alignment horizontal="center" vertical="center"/>
      <protection locked="0"/>
    </xf>
    <xf numFmtId="165" fontId="2" fillId="0" borderId="0" xfId="1" applyNumberFormat="1" applyFont="1" applyAlignment="1">
      <alignment vertical="center"/>
    </xf>
    <xf numFmtId="0" fontId="26" fillId="3" borderId="20" xfId="1" applyFont="1" applyFill="1" applyBorder="1" applyAlignment="1">
      <alignment horizontal="center" vertical="center"/>
    </xf>
    <xf numFmtId="2" fontId="5" fillId="4" borderId="13" xfId="1" applyNumberFormat="1" applyFont="1" applyFill="1" applyBorder="1" applyAlignment="1">
      <alignment horizontal="center" vertical="center"/>
    </xf>
    <xf numFmtId="0" fontId="14" fillId="4" borderId="15" xfId="1" applyFont="1" applyFill="1" applyBorder="1" applyAlignment="1">
      <alignment vertical="center"/>
    </xf>
    <xf numFmtId="2" fontId="26" fillId="3" borderId="20" xfId="1" applyNumberFormat="1" applyFont="1" applyFill="1" applyBorder="1" applyAlignment="1">
      <alignment horizontal="center" vertical="center"/>
    </xf>
    <xf numFmtId="0" fontId="24" fillId="3" borderId="15" xfId="1" applyFont="1" applyFill="1" applyBorder="1" applyAlignment="1">
      <alignment vertical="center"/>
    </xf>
    <xf numFmtId="2" fontId="15" fillId="3" borderId="20" xfId="1" applyNumberFormat="1" applyFont="1" applyFill="1" applyBorder="1" applyAlignment="1">
      <alignment horizontal="center" vertical="center" wrapText="1"/>
    </xf>
    <xf numFmtId="0" fontId="24" fillId="4" borderId="15" xfId="1" applyFont="1" applyFill="1" applyBorder="1" applyAlignment="1">
      <alignment vertical="center"/>
    </xf>
    <xf numFmtId="0" fontId="27" fillId="3" borderId="13" xfId="1" applyFont="1" applyFill="1" applyBorder="1" applyAlignment="1">
      <alignment horizontal="center" vertical="center"/>
    </xf>
    <xf numFmtId="0" fontId="28" fillId="3" borderId="20" xfId="1" applyFont="1" applyFill="1" applyBorder="1" applyAlignment="1">
      <alignment horizontal="center" vertical="center"/>
    </xf>
    <xf numFmtId="2" fontId="5" fillId="3" borderId="36" xfId="3" applyNumberFormat="1" applyFont="1" applyFill="1" applyBorder="1" applyAlignment="1">
      <alignment horizontal="center" vertical="center"/>
    </xf>
    <xf numFmtId="0" fontId="13" fillId="4" borderId="35" xfId="3" applyFont="1" applyFill="1" applyBorder="1" applyAlignment="1">
      <alignment horizontal="center" vertical="center"/>
    </xf>
    <xf numFmtId="0" fontId="5" fillId="3" borderId="38" xfId="3" applyFont="1" applyFill="1" applyBorder="1" applyAlignment="1">
      <alignment horizontal="center" vertical="center"/>
    </xf>
    <xf numFmtId="2" fontId="5" fillId="3" borderId="39" xfId="3" applyNumberFormat="1" applyFont="1" applyFill="1" applyBorder="1" applyAlignment="1">
      <alignment horizontal="center" vertical="center"/>
    </xf>
    <xf numFmtId="0" fontId="13" fillId="6" borderId="35" xfId="3" applyFont="1" applyFill="1" applyBorder="1" applyAlignment="1">
      <alignment horizontal="center" vertical="center"/>
    </xf>
    <xf numFmtId="0" fontId="13" fillId="6" borderId="37" xfId="3" applyFont="1" applyFill="1" applyBorder="1" applyAlignment="1">
      <alignment horizontal="center" vertical="center"/>
    </xf>
    <xf numFmtId="0" fontId="13" fillId="4" borderId="15" xfId="1" applyFont="1" applyFill="1" applyBorder="1" applyAlignment="1">
      <alignment horizontal="center" vertical="center"/>
    </xf>
    <xf numFmtId="164" fontId="13" fillId="4" borderId="13" xfId="1" applyNumberFormat="1" applyFont="1" applyFill="1" applyBorder="1" applyAlignment="1">
      <alignment vertical="center"/>
    </xf>
    <xf numFmtId="164" fontId="12" fillId="4" borderId="13" xfId="2" applyNumberFormat="1" applyFont="1" applyFill="1" applyBorder="1" applyAlignment="1" applyProtection="1">
      <alignment horizontal="center" vertical="center"/>
      <protection locked="0"/>
    </xf>
    <xf numFmtId="164" fontId="19" fillId="4" borderId="13" xfId="2" applyNumberFormat="1" applyFont="1" applyFill="1" applyBorder="1" applyAlignment="1">
      <alignment horizontal="center" vertical="center"/>
    </xf>
    <xf numFmtId="164" fontId="19" fillId="4" borderId="13" xfId="3" applyNumberFormat="1" applyFont="1" applyFill="1" applyBorder="1" applyAlignment="1" applyProtection="1">
      <alignment horizontal="center" vertical="center"/>
      <protection locked="0"/>
    </xf>
    <xf numFmtId="0" fontId="24" fillId="0" borderId="0" xfId="1" applyFont="1" applyAlignment="1">
      <alignment vertical="center"/>
    </xf>
    <xf numFmtId="0" fontId="13" fillId="0" borderId="0" xfId="2" applyFont="1" applyAlignment="1">
      <alignment vertical="center"/>
    </xf>
    <xf numFmtId="0" fontId="27" fillId="0" borderId="0" xfId="1" applyFont="1" applyAlignment="1">
      <alignment horizontal="center" vertical="center"/>
    </xf>
    <xf numFmtId="0" fontId="28" fillId="0" borderId="0" xfId="1" applyFont="1" applyAlignment="1">
      <alignment horizontal="center" vertical="center"/>
    </xf>
    <xf numFmtId="0" fontId="17" fillId="4" borderId="44" xfId="0" applyFont="1" applyFill="1" applyBorder="1" applyAlignment="1">
      <alignment horizontal="center" vertical="center"/>
    </xf>
    <xf numFmtId="0" fontId="17" fillId="0" borderId="44" xfId="0" applyFont="1" applyBorder="1" applyAlignment="1">
      <alignment horizontal="center" vertical="center"/>
    </xf>
    <xf numFmtId="0" fontId="17" fillId="4" borderId="46" xfId="0" applyFont="1" applyFill="1" applyBorder="1" applyAlignment="1">
      <alignment horizontal="center" vertical="center"/>
    </xf>
    <xf numFmtId="0" fontId="14" fillId="4" borderId="23" xfId="1" applyFont="1" applyFill="1" applyBorder="1" applyAlignment="1">
      <alignment vertical="center"/>
    </xf>
    <xf numFmtId="0" fontId="24" fillId="4" borderId="26" xfId="1" applyFont="1" applyFill="1" applyBorder="1" applyAlignment="1">
      <alignment vertical="center"/>
    </xf>
    <xf numFmtId="0" fontId="24" fillId="3" borderId="48" xfId="1" applyFont="1" applyFill="1" applyBorder="1" applyAlignment="1">
      <alignment vertical="center"/>
    </xf>
    <xf numFmtId="0" fontId="20" fillId="0" borderId="0" xfId="0" applyFont="1" applyAlignment="1">
      <alignment horizontal="left" vertical="center"/>
    </xf>
    <xf numFmtId="0" fontId="0" fillId="7" borderId="6" xfId="0" applyFill="1" applyBorder="1" applyAlignment="1">
      <alignment horizontal="center" vertical="center"/>
    </xf>
    <xf numFmtId="0" fontId="0" fillId="7" borderId="3" xfId="0" applyFill="1" applyBorder="1" applyAlignment="1">
      <alignment horizontal="center" vertical="center"/>
    </xf>
    <xf numFmtId="0" fontId="0" fillId="8" borderId="3" xfId="0" applyFill="1" applyBorder="1" applyAlignment="1">
      <alignment horizontal="center" vertical="center"/>
    </xf>
    <xf numFmtId="0" fontId="0" fillId="9" borderId="3" xfId="0" applyFill="1" applyBorder="1" applyAlignment="1">
      <alignment horizontal="center" vertical="center"/>
    </xf>
    <xf numFmtId="0" fontId="0" fillId="7" borderId="7" xfId="0" applyFill="1" applyBorder="1" applyAlignment="1">
      <alignment horizontal="center" vertical="center"/>
    </xf>
    <xf numFmtId="0" fontId="0" fillId="7" borderId="2" xfId="0" applyFill="1" applyBorder="1" applyAlignment="1">
      <alignment horizontal="center" vertical="center"/>
    </xf>
    <xf numFmtId="0" fontId="0" fillId="7" borderId="5" xfId="0" applyFill="1" applyBorder="1" applyAlignment="1">
      <alignment horizontal="center" vertical="center"/>
    </xf>
    <xf numFmtId="0" fontId="0" fillId="7" borderId="8" xfId="0" applyFill="1" applyBorder="1" applyAlignment="1">
      <alignment horizontal="center" vertical="center"/>
    </xf>
    <xf numFmtId="0" fontId="0" fillId="7" borderId="4" xfId="0" applyFill="1" applyBorder="1" applyAlignment="1">
      <alignment horizontal="center" vertical="center"/>
    </xf>
    <xf numFmtId="0" fontId="0" fillId="8" borderId="4" xfId="0" applyFill="1" applyBorder="1" applyAlignment="1">
      <alignment horizontal="center" vertical="center"/>
    </xf>
    <xf numFmtId="0" fontId="0" fillId="9" borderId="4" xfId="0" applyFill="1" applyBorder="1" applyAlignment="1">
      <alignment horizontal="center" vertical="center"/>
    </xf>
    <xf numFmtId="0" fontId="0" fillId="7" borderId="4" xfId="0" applyFill="1" applyBorder="1" applyAlignment="1">
      <alignment horizontal="center" vertical="center" wrapText="1"/>
    </xf>
    <xf numFmtId="0" fontId="0" fillId="7" borderId="9" xfId="0" applyFill="1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37" fillId="7" borderId="3" xfId="0" applyFont="1" applyFill="1" applyBorder="1" applyAlignment="1">
      <alignment horizontal="left" vertical="center" wrapText="1"/>
    </xf>
    <xf numFmtId="0" fontId="37" fillId="7" borderId="3" xfId="0" applyFont="1" applyFill="1" applyBorder="1" applyAlignment="1">
      <alignment horizontal="left" vertical="center"/>
    </xf>
    <xf numFmtId="0" fontId="37" fillId="8" borderId="3" xfId="0" applyFont="1" applyFill="1" applyBorder="1" applyAlignment="1">
      <alignment horizontal="left" vertical="center"/>
    </xf>
    <xf numFmtId="0" fontId="37" fillId="9" borderId="3" xfId="0" applyFont="1" applyFill="1" applyBorder="1" applyAlignment="1">
      <alignment horizontal="left" vertical="center"/>
    </xf>
    <xf numFmtId="0" fontId="0" fillId="0" borderId="9" xfId="0" applyBorder="1" applyAlignment="1">
      <alignment horizontal="center" vertical="center"/>
    </xf>
    <xf numFmtId="0" fontId="0" fillId="0" borderId="58" xfId="0" applyBorder="1" applyAlignment="1">
      <alignment horizontal="right" vertical="center"/>
    </xf>
    <xf numFmtId="0" fontId="35" fillId="8" borderId="3" xfId="0" applyFont="1" applyFill="1" applyBorder="1" applyAlignment="1">
      <alignment horizontal="center" vertical="center"/>
    </xf>
    <xf numFmtId="0" fontId="0" fillId="7" borderId="0" xfId="0" applyFill="1" applyAlignment="1">
      <alignment horizontal="center" vertical="center"/>
    </xf>
    <xf numFmtId="0" fontId="0" fillId="7" borderId="3" xfId="0" applyFill="1" applyBorder="1" applyAlignment="1">
      <alignment horizontal="left" vertical="center"/>
    </xf>
    <xf numFmtId="0" fontId="38" fillId="7" borderId="3" xfId="0" applyFont="1" applyFill="1" applyBorder="1" applyAlignment="1">
      <alignment horizontal="left" vertical="center" wrapText="1"/>
    </xf>
    <xf numFmtId="0" fontId="0" fillId="7" borderId="0" xfId="0" applyFill="1" applyAlignment="1">
      <alignment horizontal="left" vertical="center"/>
    </xf>
    <xf numFmtId="0" fontId="36" fillId="7" borderId="0" xfId="0" applyFont="1" applyFill="1" applyAlignment="1">
      <alignment horizontal="center" vertical="center"/>
    </xf>
    <xf numFmtId="0" fontId="38" fillId="7" borderId="0" xfId="0" applyFont="1" applyFill="1" applyAlignment="1">
      <alignment horizontal="left" vertical="center" wrapText="1"/>
    </xf>
    <xf numFmtId="0" fontId="0" fillId="8" borderId="0" xfId="0" applyFill="1" applyAlignment="1">
      <alignment horizontal="center" vertical="center"/>
    </xf>
    <xf numFmtId="0" fontId="0" fillId="9" borderId="0" xfId="0" applyFill="1" applyAlignment="1">
      <alignment horizontal="center" vertical="center"/>
    </xf>
    <xf numFmtId="0" fontId="0" fillId="10" borderId="0" xfId="0" applyFill="1" applyAlignment="1">
      <alignment horizontal="center" vertical="center"/>
    </xf>
    <xf numFmtId="0" fontId="35" fillId="9" borderId="3" xfId="0" applyFont="1" applyFill="1" applyBorder="1" applyAlignment="1">
      <alignment horizontal="center" vertical="center"/>
    </xf>
    <xf numFmtId="0" fontId="0" fillId="0" borderId="57" xfId="0" applyBorder="1" applyAlignment="1">
      <alignment horizontal="left" vertical="center"/>
    </xf>
    <xf numFmtId="0" fontId="0" fillId="7" borderId="2" xfId="0" applyFill="1" applyBorder="1" applyAlignment="1">
      <alignment vertical="center" wrapText="1"/>
    </xf>
    <xf numFmtId="0" fontId="0" fillId="7" borderId="0" xfId="0" applyFill="1" applyAlignment="1">
      <alignment vertical="center" wrapText="1"/>
    </xf>
    <xf numFmtId="0" fontId="43" fillId="3" borderId="20" xfId="1" applyFont="1" applyFill="1" applyBorder="1" applyAlignment="1">
      <alignment horizontal="center" vertical="center"/>
    </xf>
    <xf numFmtId="0" fontId="24" fillId="0" borderId="0" xfId="1" applyFont="1" applyAlignment="1">
      <alignment horizontal="center" vertical="center"/>
    </xf>
    <xf numFmtId="0" fontId="32" fillId="0" borderId="0" xfId="1" applyFont="1" applyAlignment="1">
      <alignment horizontal="center" vertical="center"/>
    </xf>
    <xf numFmtId="164" fontId="29" fillId="0" borderId="0" xfId="1" applyNumberFormat="1" applyFont="1" applyAlignment="1">
      <alignment horizontal="left" vertical="center"/>
    </xf>
    <xf numFmtId="14" fontId="29" fillId="0" borderId="0" xfId="1" applyNumberFormat="1" applyFont="1" applyAlignment="1">
      <alignment horizontal="right" vertical="center"/>
    </xf>
    <xf numFmtId="164" fontId="46" fillId="5" borderId="23" xfId="1" applyNumberFormat="1" applyFont="1" applyFill="1" applyBorder="1" applyAlignment="1">
      <alignment horizontal="center" vertical="center"/>
    </xf>
    <xf numFmtId="164" fontId="46" fillId="5" borderId="24" xfId="1" applyNumberFormat="1" applyFont="1" applyFill="1" applyBorder="1" applyAlignment="1">
      <alignment horizontal="center" vertical="center"/>
    </xf>
    <xf numFmtId="0" fontId="28" fillId="5" borderId="24" xfId="1" applyFont="1" applyFill="1" applyBorder="1" applyAlignment="1">
      <alignment horizontal="center" vertical="center"/>
    </xf>
    <xf numFmtId="0" fontId="28" fillId="5" borderId="25" xfId="1" applyFont="1" applyFill="1" applyBorder="1" applyAlignment="1">
      <alignment horizontal="center" vertical="center"/>
    </xf>
    <xf numFmtId="164" fontId="46" fillId="6" borderId="26" xfId="1" applyNumberFormat="1" applyFont="1" applyFill="1" applyBorder="1" applyAlignment="1">
      <alignment horizontal="center" vertical="center"/>
    </xf>
    <xf numFmtId="164" fontId="46" fillId="6" borderId="10" xfId="1" applyNumberFormat="1" applyFont="1" applyFill="1" applyBorder="1" applyAlignment="1">
      <alignment horizontal="center" vertical="center"/>
    </xf>
    <xf numFmtId="0" fontId="28" fillId="6" borderId="10" xfId="1" applyFont="1" applyFill="1" applyBorder="1" applyAlignment="1">
      <alignment horizontal="center" vertical="center"/>
    </xf>
    <xf numFmtId="0" fontId="28" fillId="6" borderId="27" xfId="1" applyFont="1" applyFill="1" applyBorder="1" applyAlignment="1">
      <alignment horizontal="center" vertical="center"/>
    </xf>
    <xf numFmtId="0" fontId="42" fillId="3" borderId="13" xfId="1" applyFont="1" applyFill="1" applyBorder="1" applyAlignment="1">
      <alignment horizontal="center" vertical="center"/>
    </xf>
    <xf numFmtId="0" fontId="30" fillId="4" borderId="15" xfId="1" applyFont="1" applyFill="1" applyBorder="1" applyAlignment="1">
      <alignment horizontal="center" vertical="center"/>
    </xf>
    <xf numFmtId="0" fontId="30" fillId="4" borderId="20" xfId="1" applyFont="1" applyFill="1" applyBorder="1" applyAlignment="1">
      <alignment horizontal="center" vertical="center"/>
    </xf>
    <xf numFmtId="0" fontId="40" fillId="2" borderId="14" xfId="1" applyFont="1" applyFill="1" applyBorder="1" applyAlignment="1">
      <alignment horizontal="center" vertical="center" wrapText="1"/>
    </xf>
    <xf numFmtId="0" fontId="12" fillId="2" borderId="17" xfId="2" applyFont="1" applyFill="1" applyBorder="1" applyAlignment="1">
      <alignment vertical="center"/>
    </xf>
    <xf numFmtId="0" fontId="41" fillId="2" borderId="16" xfId="1" applyFont="1" applyFill="1" applyBorder="1" applyAlignment="1">
      <alignment horizontal="center" vertical="center" wrapText="1"/>
    </xf>
    <xf numFmtId="0" fontId="41" fillId="2" borderId="21" xfId="1" applyFont="1" applyFill="1" applyBorder="1" applyAlignment="1">
      <alignment horizontal="center" vertical="center" wrapText="1"/>
    </xf>
    <xf numFmtId="0" fontId="41" fillId="2" borderId="22" xfId="1" applyFont="1" applyFill="1" applyBorder="1" applyAlignment="1">
      <alignment horizontal="center" vertical="center" wrapText="1"/>
    </xf>
    <xf numFmtId="0" fontId="7" fillId="3" borderId="15" xfId="1" applyFont="1" applyFill="1" applyBorder="1" applyAlignment="1">
      <alignment horizontal="center" vertical="center"/>
    </xf>
    <xf numFmtId="0" fontId="42" fillId="3" borderId="13" xfId="1" applyFont="1" applyFill="1" applyBorder="1" applyAlignment="1">
      <alignment horizontal="center" vertical="center" wrapText="1"/>
    </xf>
    <xf numFmtId="0" fontId="45" fillId="3" borderId="13" xfId="0" applyFont="1" applyFill="1" applyBorder="1" applyAlignment="1">
      <alignment vertical="center" wrapText="1"/>
    </xf>
    <xf numFmtId="0" fontId="43" fillId="3" borderId="13" xfId="2" applyFont="1" applyFill="1" applyBorder="1" applyAlignment="1">
      <alignment horizontal="center" vertical="center" wrapText="1"/>
    </xf>
    <xf numFmtId="0" fontId="44" fillId="3" borderId="13" xfId="0" applyFont="1" applyFill="1" applyBorder="1" applyAlignment="1">
      <alignment horizontal="center" vertical="center" wrapText="1"/>
    </xf>
    <xf numFmtId="0" fontId="13" fillId="4" borderId="18" xfId="2" applyFont="1" applyFill="1" applyBorder="1" applyAlignment="1">
      <alignment horizontal="left" vertical="center"/>
    </xf>
    <xf numFmtId="0" fontId="13" fillId="4" borderId="20" xfId="2" applyFont="1" applyFill="1" applyBorder="1" applyAlignment="1">
      <alignment horizontal="left" vertical="center"/>
    </xf>
    <xf numFmtId="0" fontId="13" fillId="4" borderId="10" xfId="2" applyFont="1" applyFill="1" applyBorder="1" applyAlignment="1">
      <alignment vertical="center"/>
    </xf>
    <xf numFmtId="0" fontId="25" fillId="4" borderId="15" xfId="1" applyFont="1" applyFill="1" applyBorder="1" applyAlignment="1">
      <alignment horizontal="center" vertical="center"/>
    </xf>
    <xf numFmtId="0" fontId="25" fillId="4" borderId="20" xfId="1" applyFont="1" applyFill="1" applyBorder="1" applyAlignment="1">
      <alignment horizontal="center" vertical="center"/>
    </xf>
    <xf numFmtId="0" fontId="31" fillId="4" borderId="15" xfId="1" applyFont="1" applyFill="1" applyBorder="1" applyAlignment="1">
      <alignment horizontal="center" vertical="center"/>
    </xf>
    <xf numFmtId="0" fontId="31" fillId="4" borderId="20" xfId="1" applyFont="1" applyFill="1" applyBorder="1" applyAlignment="1">
      <alignment horizontal="center" vertical="center"/>
    </xf>
    <xf numFmtId="0" fontId="26" fillId="3" borderId="18" xfId="1" applyFont="1" applyFill="1" applyBorder="1" applyAlignment="1">
      <alignment horizontal="center" vertical="center"/>
    </xf>
    <xf numFmtId="0" fontId="26" fillId="3" borderId="20" xfId="1" applyFont="1" applyFill="1" applyBorder="1" applyAlignment="1">
      <alignment horizontal="center" vertical="center"/>
    </xf>
    <xf numFmtId="0" fontId="26" fillId="3" borderId="15" xfId="1" applyFont="1" applyFill="1" applyBorder="1" applyAlignment="1">
      <alignment horizontal="center" vertical="center"/>
    </xf>
    <xf numFmtId="0" fontId="13" fillId="4" borderId="24" xfId="2" applyFont="1" applyFill="1" applyBorder="1" applyAlignment="1">
      <alignment horizontal="left" vertical="center"/>
    </xf>
    <xf numFmtId="0" fontId="13" fillId="4" borderId="25" xfId="2" applyFont="1" applyFill="1" applyBorder="1" applyAlignment="1">
      <alignment horizontal="left" vertical="center"/>
    </xf>
    <xf numFmtId="0" fontId="13" fillId="3" borderId="49" xfId="2" applyFont="1" applyFill="1" applyBorder="1" applyAlignment="1">
      <alignment horizontal="left" vertical="center"/>
    </xf>
    <xf numFmtId="0" fontId="13" fillId="3" borderId="50" xfId="2" applyFont="1" applyFill="1" applyBorder="1" applyAlignment="1">
      <alignment horizontal="left" vertical="center"/>
    </xf>
    <xf numFmtId="0" fontId="43" fillId="3" borderId="13" xfId="1" applyFont="1" applyFill="1" applyBorder="1" applyAlignment="1">
      <alignment horizontal="center" vertical="center" wrapText="1"/>
    </xf>
    <xf numFmtId="0" fontId="13" fillId="4" borderId="18" xfId="2" applyFont="1" applyFill="1" applyBorder="1" applyAlignment="1">
      <alignment vertical="center"/>
    </xf>
    <xf numFmtId="0" fontId="13" fillId="3" borderId="16" xfId="2" applyFont="1" applyFill="1" applyBorder="1" applyAlignment="1">
      <alignment vertical="center"/>
    </xf>
    <xf numFmtId="0" fontId="13" fillId="3" borderId="17" xfId="2" applyFont="1" applyFill="1" applyBorder="1" applyAlignment="1">
      <alignment vertical="center"/>
    </xf>
    <xf numFmtId="0" fontId="27" fillId="3" borderId="15" xfId="1" applyFont="1" applyFill="1" applyBorder="1" applyAlignment="1">
      <alignment horizontal="center" vertical="center"/>
    </xf>
    <xf numFmtId="0" fontId="27" fillId="3" borderId="20" xfId="1" applyFont="1" applyFill="1" applyBorder="1" applyAlignment="1">
      <alignment horizontal="center" vertical="center"/>
    </xf>
    <xf numFmtId="0" fontId="8" fillId="3" borderId="13" xfId="3" applyFont="1" applyFill="1" applyBorder="1" applyAlignment="1">
      <alignment horizontal="center" vertical="center"/>
    </xf>
    <xf numFmtId="0" fontId="43" fillId="3" borderId="13" xfId="3" applyFont="1" applyFill="1" applyBorder="1" applyAlignment="1">
      <alignment horizontal="center" vertical="center"/>
    </xf>
    <xf numFmtId="0" fontId="5" fillId="3" borderId="13" xfId="3" applyFont="1" applyFill="1" applyBorder="1" applyAlignment="1">
      <alignment horizontal="center" vertical="center"/>
    </xf>
    <xf numFmtId="0" fontId="5" fillId="3" borderId="13" xfId="3" applyFont="1" applyFill="1" applyBorder="1" applyAlignment="1">
      <alignment horizontal="center" vertical="center" wrapText="1"/>
    </xf>
    <xf numFmtId="0" fontId="47" fillId="3" borderId="13" xfId="3" applyFont="1" applyFill="1" applyBorder="1" applyAlignment="1">
      <alignment horizontal="center" vertical="center"/>
    </xf>
    <xf numFmtId="0" fontId="47" fillId="3" borderId="13" xfId="3" applyFont="1" applyFill="1" applyBorder="1" applyAlignment="1">
      <alignment horizontal="center" vertical="center" wrapText="1"/>
    </xf>
    <xf numFmtId="0" fontId="46" fillId="5" borderId="24" xfId="1" applyFont="1" applyFill="1" applyBorder="1" applyAlignment="1">
      <alignment horizontal="center" vertical="center"/>
    </xf>
    <xf numFmtId="0" fontId="46" fillId="6" borderId="10" xfId="1" applyFont="1" applyFill="1" applyBorder="1" applyAlignment="1">
      <alignment horizontal="center" vertical="center"/>
    </xf>
    <xf numFmtId="0" fontId="43" fillId="3" borderId="28" xfId="3" applyFont="1" applyFill="1" applyBorder="1" applyAlignment="1">
      <alignment horizontal="center" vertical="center"/>
    </xf>
    <xf numFmtId="0" fontId="43" fillId="3" borderId="29" xfId="3" applyFont="1" applyFill="1" applyBorder="1" applyAlignment="1">
      <alignment horizontal="center" vertical="center"/>
    </xf>
    <xf numFmtId="164" fontId="13" fillId="4" borderId="19" xfId="3" applyNumberFormat="1" applyFont="1" applyFill="1" applyBorder="1" applyAlignment="1">
      <alignment vertical="center"/>
    </xf>
    <xf numFmtId="0" fontId="5" fillId="4" borderId="19" xfId="3" applyFont="1" applyFill="1" applyBorder="1" applyAlignment="1">
      <alignment horizontal="center" vertical="center" wrapText="1"/>
    </xf>
    <xf numFmtId="0" fontId="5" fillId="4" borderId="19" xfId="3" applyFont="1" applyFill="1" applyBorder="1" applyAlignment="1">
      <alignment horizontal="center" vertical="center"/>
    </xf>
    <xf numFmtId="2" fontId="5" fillId="4" borderId="19" xfId="3" applyNumberFormat="1" applyFont="1" applyFill="1" applyBorder="1" applyAlignment="1">
      <alignment horizontal="center" vertical="center"/>
    </xf>
    <xf numFmtId="0" fontId="48" fillId="2" borderId="30" xfId="3" applyFont="1" applyFill="1" applyBorder="1" applyAlignment="1">
      <alignment horizontal="center" vertical="center"/>
    </xf>
    <xf numFmtId="0" fontId="48" fillId="2" borderId="31" xfId="3" applyFont="1" applyFill="1" applyBorder="1" applyAlignment="1">
      <alignment horizontal="center" vertical="center"/>
    </xf>
    <xf numFmtId="0" fontId="49" fillId="2" borderId="32" xfId="3" applyFont="1" applyFill="1" applyBorder="1" applyAlignment="1">
      <alignment horizontal="center" vertical="center"/>
    </xf>
    <xf numFmtId="0" fontId="49" fillId="2" borderId="33" xfId="3" applyFont="1" applyFill="1" applyBorder="1" applyAlignment="1">
      <alignment horizontal="center" vertical="center"/>
    </xf>
    <xf numFmtId="0" fontId="49" fillId="2" borderId="34" xfId="3" applyFont="1" applyFill="1" applyBorder="1" applyAlignment="1">
      <alignment horizontal="center" vertical="center"/>
    </xf>
    <xf numFmtId="164" fontId="13" fillId="6" borderId="19" xfId="1" applyNumberFormat="1" applyFont="1" applyFill="1" applyBorder="1" applyAlignment="1">
      <alignment vertical="center"/>
    </xf>
    <xf numFmtId="0" fontId="5" fillId="6" borderId="19" xfId="3" applyFont="1" applyFill="1" applyBorder="1" applyAlignment="1">
      <alignment horizontal="center" vertical="center" wrapText="1"/>
    </xf>
    <xf numFmtId="0" fontId="5" fillId="6" borderId="19" xfId="3" applyFont="1" applyFill="1" applyBorder="1" applyAlignment="1">
      <alignment horizontal="center" vertical="center"/>
    </xf>
    <xf numFmtId="2" fontId="5" fillId="6" borderId="19" xfId="3" applyNumberFormat="1" applyFont="1" applyFill="1" applyBorder="1" applyAlignment="1">
      <alignment horizontal="center" vertical="center"/>
    </xf>
    <xf numFmtId="164" fontId="13" fillId="6" borderId="19" xfId="3" applyNumberFormat="1" applyFont="1" applyFill="1" applyBorder="1" applyAlignment="1">
      <alignment vertical="center"/>
    </xf>
    <xf numFmtId="164" fontId="13" fillId="6" borderId="38" xfId="3" applyNumberFormat="1" applyFont="1" applyFill="1" applyBorder="1" applyAlignment="1">
      <alignment vertical="center"/>
    </xf>
    <xf numFmtId="0" fontId="5" fillId="6" borderId="38" xfId="3" applyFont="1" applyFill="1" applyBorder="1" applyAlignment="1">
      <alignment horizontal="center" vertical="center" wrapText="1"/>
    </xf>
    <xf numFmtId="0" fontId="5" fillId="6" borderId="38" xfId="3" applyFont="1" applyFill="1" applyBorder="1" applyAlignment="1">
      <alignment horizontal="center" vertical="center"/>
    </xf>
    <xf numFmtId="2" fontId="5" fillId="6" borderId="38" xfId="3" applyNumberFormat="1" applyFont="1" applyFill="1" applyBorder="1" applyAlignment="1">
      <alignment horizontal="center" vertical="center"/>
    </xf>
    <xf numFmtId="0" fontId="17" fillId="0" borderId="0" xfId="0" applyFont="1" applyAlignment="1">
      <alignment vertical="center"/>
    </xf>
    <xf numFmtId="14" fontId="20" fillId="4" borderId="0" xfId="0" applyNumberFormat="1" applyFont="1" applyFill="1" applyAlignment="1" applyProtection="1">
      <alignment horizontal="left" vertical="center"/>
      <protection locked="0"/>
    </xf>
    <xf numFmtId="0" fontId="20" fillId="4" borderId="0" xfId="0" applyFont="1" applyFill="1" applyAlignment="1" applyProtection="1">
      <alignment horizontal="left" vertical="center"/>
      <protection locked="0"/>
    </xf>
    <xf numFmtId="0" fontId="0" fillId="0" borderId="0" xfId="0" applyAlignment="1">
      <alignment vertical="center"/>
    </xf>
    <xf numFmtId="0" fontId="33" fillId="0" borderId="0" xfId="0" applyFont="1" applyAlignment="1">
      <alignment horizontal="right"/>
    </xf>
    <xf numFmtId="0" fontId="0" fillId="0" borderId="0" xfId="0" applyAlignment="1">
      <alignment horizontal="right" vertical="center"/>
    </xf>
    <xf numFmtId="0" fontId="16" fillId="0" borderId="0" xfId="0" applyFont="1" applyAlignment="1">
      <alignment horizontal="left" vertical="top" wrapText="1"/>
    </xf>
    <xf numFmtId="0" fontId="16" fillId="0" borderId="0" xfId="0" applyFont="1" applyAlignment="1">
      <alignment horizontal="left" vertical="top"/>
    </xf>
    <xf numFmtId="0" fontId="0" fillId="0" borderId="0" xfId="0" applyFill="1" applyAlignment="1" applyProtection="1">
      <alignment horizontal="center" vertical="center"/>
      <protection locked="0"/>
    </xf>
    <xf numFmtId="0" fontId="16" fillId="0" borderId="0" xfId="0" applyFont="1" applyFill="1" applyAlignment="1">
      <alignment horizontal="center" vertical="top"/>
    </xf>
    <xf numFmtId="0" fontId="21" fillId="0" borderId="0" xfId="0" applyFont="1" applyAlignment="1" applyProtection="1">
      <alignment horizontal="center" vertical="center"/>
      <protection locked="0"/>
    </xf>
    <xf numFmtId="0" fontId="0" fillId="0" borderId="44" xfId="0" applyFont="1" applyBorder="1" applyAlignment="1">
      <alignment horizontal="center" vertical="center"/>
    </xf>
    <xf numFmtId="0" fontId="0" fillId="0" borderId="19" xfId="0" applyFont="1" applyBorder="1" applyAlignment="1">
      <alignment horizontal="center" vertical="center"/>
    </xf>
    <xf numFmtId="0" fontId="0" fillId="0" borderId="45" xfId="0" applyFont="1" applyBorder="1" applyAlignment="1">
      <alignment horizontal="center" vertical="center"/>
    </xf>
    <xf numFmtId="0" fontId="18" fillId="3" borderId="41" xfId="0" applyFont="1" applyFill="1" applyBorder="1" applyAlignment="1" applyProtection="1">
      <alignment horizontal="center" vertical="center"/>
      <protection locked="0"/>
    </xf>
    <xf numFmtId="0" fontId="18" fillId="3" borderId="42" xfId="0" applyFont="1" applyFill="1" applyBorder="1" applyAlignment="1" applyProtection="1">
      <alignment horizontal="center" vertical="center"/>
      <protection locked="0"/>
    </xf>
    <xf numFmtId="0" fontId="18" fillId="3" borderId="43" xfId="0" applyFont="1" applyFill="1" applyBorder="1" applyAlignment="1" applyProtection="1">
      <alignment horizontal="center" vertical="center"/>
      <protection locked="0"/>
    </xf>
    <xf numFmtId="0" fontId="20" fillId="4" borderId="13" xfId="0" applyFont="1" applyFill="1" applyBorder="1" applyAlignment="1" applyProtection="1">
      <alignment horizontal="center" vertical="center"/>
      <protection locked="0"/>
    </xf>
    <xf numFmtId="0" fontId="17" fillId="4" borderId="19" xfId="0" applyFont="1" applyFill="1" applyBorder="1" applyAlignment="1" applyProtection="1">
      <alignment vertical="center"/>
      <protection locked="0"/>
    </xf>
    <xf numFmtId="164" fontId="20" fillId="4" borderId="19" xfId="2" applyNumberFormat="1" applyFont="1" applyFill="1" applyBorder="1" applyAlignment="1" applyProtection="1">
      <alignment horizontal="center" vertical="center"/>
      <protection locked="0"/>
    </xf>
    <xf numFmtId="0" fontId="17" fillId="4" borderId="19" xfId="0" applyFont="1" applyFill="1" applyBorder="1" applyAlignment="1">
      <alignment horizontal="center" vertical="center"/>
    </xf>
    <xf numFmtId="0" fontId="17" fillId="4" borderId="45" xfId="0" applyFont="1" applyFill="1" applyBorder="1" applyAlignment="1">
      <alignment horizontal="center" vertical="center"/>
    </xf>
    <xf numFmtId="0" fontId="17" fillId="0" borderId="19" xfId="0" applyFont="1" applyBorder="1" applyAlignment="1" applyProtection="1">
      <alignment vertical="center"/>
      <protection locked="0"/>
    </xf>
    <xf numFmtId="164" fontId="20" fillId="0" borderId="19" xfId="2" applyNumberFormat="1" applyFont="1" applyBorder="1" applyAlignment="1" applyProtection="1">
      <alignment horizontal="center" vertical="center"/>
      <protection locked="0"/>
    </xf>
    <xf numFmtId="0" fontId="17" fillId="0" borderId="51" xfId="0" applyFont="1" applyBorder="1" applyAlignment="1">
      <alignment horizontal="center" vertical="center"/>
    </xf>
    <xf numFmtId="0" fontId="17" fillId="0" borderId="52" xfId="0" applyFont="1" applyBorder="1" applyAlignment="1">
      <alignment horizontal="center" vertical="center"/>
    </xf>
    <xf numFmtId="0" fontId="17" fillId="0" borderId="55" xfId="0" applyFont="1" applyBorder="1" applyAlignment="1">
      <alignment horizontal="center" vertical="center"/>
    </xf>
    <xf numFmtId="0" fontId="17" fillId="4" borderId="51" xfId="0" applyFont="1" applyFill="1" applyBorder="1" applyAlignment="1">
      <alignment horizontal="center" vertical="center"/>
    </xf>
    <xf numFmtId="0" fontId="17" fillId="4" borderId="52" xfId="0" applyFont="1" applyFill="1" applyBorder="1" applyAlignment="1">
      <alignment horizontal="center" vertical="center"/>
    </xf>
    <xf numFmtId="0" fontId="17" fillId="4" borderId="55" xfId="0" applyFont="1" applyFill="1" applyBorder="1" applyAlignment="1">
      <alignment horizontal="center" vertical="center"/>
    </xf>
    <xf numFmtId="0" fontId="17" fillId="4" borderId="47" xfId="0" applyFont="1" applyFill="1" applyBorder="1" applyAlignment="1" applyProtection="1">
      <alignment vertical="center"/>
      <protection locked="0"/>
    </xf>
    <xf numFmtId="164" fontId="20" fillId="4" borderId="47" xfId="2" applyNumberFormat="1" applyFont="1" applyFill="1" applyBorder="1" applyAlignment="1" applyProtection="1">
      <alignment horizontal="center" vertical="center"/>
      <protection locked="0"/>
    </xf>
    <xf numFmtId="0" fontId="17" fillId="4" borderId="53" xfId="0" applyFont="1" applyFill="1" applyBorder="1" applyAlignment="1">
      <alignment horizontal="center" vertical="center"/>
    </xf>
    <xf numFmtId="0" fontId="17" fillId="4" borderId="54" xfId="0" applyFont="1" applyFill="1" applyBorder="1" applyAlignment="1">
      <alignment horizontal="center" vertical="center"/>
    </xf>
    <xf numFmtId="0" fontId="17" fillId="4" borderId="56" xfId="0" applyFont="1" applyFill="1" applyBorder="1" applyAlignment="1">
      <alignment horizontal="center" vertical="center"/>
    </xf>
    <xf numFmtId="0" fontId="17" fillId="4" borderId="19" xfId="0" applyFont="1" applyFill="1" applyBorder="1" applyAlignment="1" applyProtection="1">
      <alignment horizontal="left" vertical="center"/>
      <protection locked="0"/>
    </xf>
    <xf numFmtId="0" fontId="17" fillId="0" borderId="19" xfId="0" applyFont="1" applyBorder="1" applyAlignment="1" applyProtection="1">
      <alignment horizontal="left" vertical="center"/>
      <protection locked="0"/>
    </xf>
    <xf numFmtId="0" fontId="16" fillId="0" borderId="0" xfId="0" applyFont="1" applyAlignment="1">
      <alignment horizontal="center" vertical="top"/>
    </xf>
    <xf numFmtId="0" fontId="0" fillId="4" borderId="1" xfId="0" applyFill="1" applyBorder="1" applyAlignment="1" applyProtection="1">
      <alignment horizontal="left" vertical="top" wrapText="1"/>
      <protection locked="0"/>
    </xf>
    <xf numFmtId="0" fontId="17" fillId="4" borderId="47" xfId="0" applyFont="1" applyFill="1" applyBorder="1" applyAlignment="1" applyProtection="1">
      <alignment horizontal="left" vertical="center"/>
      <protection locked="0"/>
    </xf>
    <xf numFmtId="0" fontId="17" fillId="0" borderId="12" xfId="0" applyFont="1" applyBorder="1" applyAlignment="1">
      <alignment horizontal="center" vertical="center"/>
    </xf>
    <xf numFmtId="0" fontId="21" fillId="4" borderId="1" xfId="0" applyFont="1" applyFill="1" applyBorder="1" applyAlignment="1">
      <alignment horizontal="center" vertical="center"/>
    </xf>
    <xf numFmtId="0" fontId="0" fillId="0" borderId="1" xfId="0" applyBorder="1" applyAlignment="1" applyProtection="1">
      <alignment horizontal="left" vertical="top" wrapText="1"/>
      <protection locked="0"/>
    </xf>
    <xf numFmtId="0" fontId="17" fillId="0" borderId="0" xfId="0" applyFont="1" applyAlignment="1">
      <alignment horizontal="center" vertical="center"/>
    </xf>
    <xf numFmtId="0" fontId="17" fillId="0" borderId="40" xfId="0" applyFont="1" applyBorder="1" applyAlignment="1">
      <alignment horizontal="center" vertical="center"/>
    </xf>
    <xf numFmtId="0" fontId="17" fillId="0" borderId="0" xfId="0" applyFont="1" applyAlignment="1">
      <alignment horizontal="left"/>
    </xf>
    <xf numFmtId="0" fontId="0" fillId="0" borderId="11" xfId="0" applyBorder="1" applyAlignment="1">
      <alignment vertical="center"/>
    </xf>
    <xf numFmtId="0" fontId="0" fillId="0" borderId="10" xfId="0" applyBorder="1" applyAlignment="1">
      <alignment horizontal="center" vertical="center"/>
    </xf>
    <xf numFmtId="0" fontId="16" fillId="0" borderId="4" xfId="0" applyFont="1" applyBorder="1" applyAlignment="1">
      <alignment horizontal="center" vertical="top"/>
    </xf>
    <xf numFmtId="0" fontId="36" fillId="0" borderId="58" xfId="0" applyFont="1" applyBorder="1" applyAlignment="1">
      <alignment horizontal="center" vertical="center"/>
    </xf>
    <xf numFmtId="0" fontId="36" fillId="0" borderId="40" xfId="0" applyFont="1" applyBorder="1" applyAlignment="1">
      <alignment horizontal="center" vertical="center"/>
    </xf>
    <xf numFmtId="0" fontId="36" fillId="0" borderId="57" xfId="0" applyFont="1" applyBorder="1" applyAlignment="1">
      <alignment horizontal="center" vertical="center"/>
    </xf>
    <xf numFmtId="0" fontId="34" fillId="0" borderId="4" xfId="0" applyFont="1" applyBorder="1" applyAlignment="1">
      <alignment horizontal="left" vertical="center" wrapText="1"/>
    </xf>
    <xf numFmtId="0" fontId="34" fillId="0" borderId="4" xfId="0" applyFont="1" applyBorder="1" applyAlignment="1">
      <alignment horizontal="left" vertical="center"/>
    </xf>
    <xf numFmtId="0" fontId="35" fillId="8" borderId="7" xfId="0" applyFont="1" applyFill="1" applyBorder="1" applyAlignment="1">
      <alignment horizontal="center" vertical="center"/>
    </xf>
    <xf numFmtId="0" fontId="35" fillId="8" borderId="3" xfId="0" applyFont="1" applyFill="1" applyBorder="1" applyAlignment="1">
      <alignment horizontal="center" vertical="center"/>
    </xf>
    <xf numFmtId="0" fontId="35" fillId="8" borderId="6" xfId="0" applyFont="1" applyFill="1" applyBorder="1" applyAlignment="1">
      <alignment horizontal="center" vertical="center"/>
    </xf>
    <xf numFmtId="0" fontId="35" fillId="9" borderId="7" xfId="0" applyFont="1" applyFill="1" applyBorder="1" applyAlignment="1">
      <alignment horizontal="center" vertical="center"/>
    </xf>
    <xf numFmtId="0" fontId="35" fillId="9" borderId="3" xfId="0" applyFont="1" applyFill="1" applyBorder="1" applyAlignment="1">
      <alignment horizontal="center" vertical="center"/>
    </xf>
    <xf numFmtId="0" fontId="35" fillId="9" borderId="6" xfId="0" applyFont="1" applyFill="1" applyBorder="1" applyAlignment="1">
      <alignment horizontal="center" vertical="center"/>
    </xf>
    <xf numFmtId="0" fontId="0" fillId="12" borderId="58" xfId="0" applyFill="1" applyBorder="1" applyAlignment="1">
      <alignment horizontal="center" vertical="center" wrapText="1"/>
    </xf>
    <xf numFmtId="0" fontId="0" fillId="12" borderId="40" xfId="0" applyFill="1" applyBorder="1" applyAlignment="1">
      <alignment horizontal="center" vertical="center" wrapText="1"/>
    </xf>
    <xf numFmtId="0" fontId="0" fillId="12" borderId="57" xfId="0" applyFill="1" applyBorder="1" applyAlignment="1">
      <alignment horizontal="center" vertical="center" wrapText="1"/>
    </xf>
    <xf numFmtId="0" fontId="0" fillId="11" borderId="1" xfId="0" applyFill="1" applyBorder="1" applyAlignment="1">
      <alignment horizontal="center" vertical="center" wrapText="1"/>
    </xf>
    <xf numFmtId="0" fontId="0" fillId="13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8" fillId="11" borderId="59" xfId="0" applyFont="1" applyFill="1" applyBorder="1" applyAlignment="1">
      <alignment horizontal="center" vertical="center"/>
    </xf>
    <xf numFmtId="0" fontId="0" fillId="15" borderId="61" xfId="0" applyFill="1" applyBorder="1" applyAlignment="1">
      <alignment horizontal="center" vertical="center"/>
    </xf>
    <xf numFmtId="0" fontId="0" fillId="14" borderId="61" xfId="0" applyFill="1" applyBorder="1" applyAlignment="1">
      <alignment horizontal="center" vertical="center"/>
    </xf>
    <xf numFmtId="0" fontId="0" fillId="14" borderId="60" xfId="0" applyFill="1" applyBorder="1" applyAlignment="1">
      <alignment horizontal="center" vertical="center"/>
    </xf>
    <xf numFmtId="0" fontId="18" fillId="12" borderId="59" xfId="0" applyFont="1" applyFill="1" applyBorder="1" applyAlignment="1">
      <alignment horizontal="center" vertical="center"/>
    </xf>
    <xf numFmtId="0" fontId="0" fillId="15" borderId="60" xfId="0" applyFill="1" applyBorder="1" applyAlignment="1">
      <alignment horizontal="center" vertical="center"/>
    </xf>
    <xf numFmtId="0" fontId="0" fillId="0" borderId="40" xfId="0" applyBorder="1" applyAlignment="1">
      <alignment horizontal="left" vertical="center" wrapText="1"/>
    </xf>
    <xf numFmtId="0" fontId="0" fillId="0" borderId="40" xfId="0" applyBorder="1" applyAlignment="1">
      <alignment horizontal="left" vertical="center"/>
    </xf>
    <xf numFmtId="0" fontId="50" fillId="0" borderId="0" xfId="0" applyFont="1" applyAlignment="1">
      <alignment horizontal="center" vertical="center"/>
    </xf>
    <xf numFmtId="0" fontId="50" fillId="0" borderId="3" xfId="0" applyFont="1" applyBorder="1" applyAlignment="1">
      <alignment horizontal="center"/>
    </xf>
  </cellXfs>
  <cellStyles count="5">
    <cellStyle name="Normal" xfId="0" builtinId="0"/>
    <cellStyle name="Normal 2" xfId="2" xr:uid="{00000000-0005-0000-0000-000001000000}"/>
    <cellStyle name="Normal 2 2" xfId="4" xr:uid="{00000000-0005-0000-0000-000002000000}"/>
    <cellStyle name="Normal_Lygos Finalas" xfId="1" xr:uid="{00000000-0005-0000-0000-000003000000}"/>
    <cellStyle name="Normal_Lygos Finalas 2" xfId="3" xr:uid="{00000000-0005-0000-0000-000004000000}"/>
  </cellStyles>
  <dxfs count="6">
    <dxf>
      <font>
        <strike val="0"/>
        <color rgb="FFFF0000"/>
      </font>
    </dxf>
    <dxf>
      <font>
        <b val="0"/>
        <i val="0"/>
        <color rgb="FFC00000"/>
      </font>
    </dxf>
    <dxf>
      <font>
        <b/>
        <i val="0"/>
        <strike val="0"/>
        <u val="none"/>
        <color rgb="FF00A4DE"/>
      </font>
    </dxf>
    <dxf>
      <font>
        <strike val="0"/>
        <color rgb="FFFF0000"/>
      </font>
    </dxf>
    <dxf>
      <font>
        <b val="0"/>
        <i val="0"/>
        <color rgb="FFC00000"/>
      </font>
    </dxf>
    <dxf>
      <font>
        <b/>
        <i val="0"/>
        <strike val="0"/>
        <u val="none"/>
        <color rgb="FF00A4DE"/>
      </font>
    </dxf>
  </dxfs>
  <tableStyles count="0" defaultTableStyle="TableStyleMedium2" defaultPivotStyle="PivotStyleLight16"/>
  <colors>
    <mruColors>
      <color rgb="FF800000"/>
      <color rgb="FFB8EDFA"/>
      <color rgb="FFA4F4BF"/>
      <color rgb="FF681511"/>
      <color rgb="FFFFFAEB"/>
      <color rgb="FFCBF4C8"/>
      <color rgb="FFB0F6C7"/>
      <color rgb="FFAAEDA5"/>
      <color rgb="FF00A4DE"/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46</xdr:row>
      <xdr:rowOff>0</xdr:rowOff>
    </xdr:from>
    <xdr:to>
      <xdr:col>14</xdr:col>
      <xdr:colOff>386729</xdr:colOff>
      <xdr:row>49</xdr:row>
      <xdr:rowOff>169846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C7026D34-EAAF-40AE-B6D9-3783888B86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>
        <a:xfrm>
          <a:off x="5070231" y="9884019"/>
          <a:ext cx="1342360" cy="756000"/>
        </a:xfrm>
        <a:prstGeom prst="rect">
          <a:avLst/>
        </a:prstGeom>
        <a:effectLst>
          <a:outerShdw blurRad="25400" dist="25400" dir="2700000" algn="tl" rotWithShape="0">
            <a:schemeClr val="bg1">
              <a:alpha val="40000"/>
            </a:schemeClr>
          </a:outerShdw>
        </a:effectLst>
      </xdr:spPr>
    </xdr:pic>
    <xdr:clientData/>
  </xdr:twoCellAnchor>
  <xdr:twoCellAnchor editAs="oneCell">
    <xdr:from>
      <xdr:col>12</xdr:col>
      <xdr:colOff>0</xdr:colOff>
      <xdr:row>1</xdr:row>
      <xdr:rowOff>0</xdr:rowOff>
    </xdr:from>
    <xdr:to>
      <xdr:col>14</xdr:col>
      <xdr:colOff>386729</xdr:colOff>
      <xdr:row>4</xdr:row>
      <xdr:rowOff>169846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7C21C360-2153-4428-A615-3B3C868734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>
        <a:xfrm>
          <a:off x="5070231" y="285750"/>
          <a:ext cx="1342360" cy="756000"/>
        </a:xfrm>
        <a:prstGeom prst="rect">
          <a:avLst/>
        </a:prstGeom>
        <a:effectLst>
          <a:outerShdw blurRad="25400" dist="25400" dir="2700000" algn="tl" rotWithShape="0">
            <a:schemeClr val="bg1">
              <a:alpha val="40000"/>
            </a:schemeClr>
          </a:outerShdw>
        </a:effec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129428</xdr:colOff>
      <xdr:row>0</xdr:row>
      <xdr:rowOff>60512</xdr:rowOff>
    </xdr:from>
    <xdr:to>
      <xdr:col>17</xdr:col>
      <xdr:colOff>53228</xdr:colOff>
      <xdr:row>3</xdr:row>
      <xdr:rowOff>146237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01B9073-50D7-48C7-A7B8-221230EDA3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678" y="60512"/>
          <a:ext cx="647700" cy="657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25805</xdr:colOff>
      <xdr:row>0</xdr:row>
      <xdr:rowOff>0</xdr:rowOff>
    </xdr:from>
    <xdr:to>
      <xdr:col>5</xdr:col>
      <xdr:colOff>95151</xdr:colOff>
      <xdr:row>5</xdr:row>
      <xdr:rowOff>3505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1A463211-0788-4F16-9E40-6EA10BC074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>
        <a:xfrm>
          <a:off x="399185" y="0"/>
          <a:ext cx="1562866" cy="826465"/>
        </a:xfrm>
        <a:prstGeom prst="rect">
          <a:avLst/>
        </a:prstGeom>
      </xdr:spPr>
    </xdr:pic>
    <xdr:clientData/>
  </xdr:twoCellAnchor>
  <xdr:twoCellAnchor>
    <xdr:from>
      <xdr:col>15</xdr:col>
      <xdr:colOff>129428</xdr:colOff>
      <xdr:row>42</xdr:row>
      <xdr:rowOff>60512</xdr:rowOff>
    </xdr:from>
    <xdr:to>
      <xdr:col>17</xdr:col>
      <xdr:colOff>53228</xdr:colOff>
      <xdr:row>45</xdr:row>
      <xdr:rowOff>146237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32F9BD9E-BD64-4CB3-B3A3-57BD6D48CF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678" y="60512"/>
          <a:ext cx="647700" cy="657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25805</xdr:colOff>
      <xdr:row>42</xdr:row>
      <xdr:rowOff>0</xdr:rowOff>
    </xdr:from>
    <xdr:ext cx="1517146" cy="852096"/>
    <xdr:pic>
      <xdr:nvPicPr>
        <xdr:cNvPr id="12" name="Picture 11">
          <a:extLst>
            <a:ext uri="{FF2B5EF4-FFF2-40B4-BE49-F238E27FC236}">
              <a16:creationId xmlns:a16="http://schemas.microsoft.com/office/drawing/2014/main" id="{5BD26126-6E8D-4D78-A0C1-39381D4D97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>
        <a:xfrm>
          <a:off x="387755" y="0"/>
          <a:ext cx="1517146" cy="85209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874FCB-E9B8-40CB-8FEE-D68D6F97B423}">
  <sheetPr codeName="Sheet1"/>
  <dimension ref="A1:P71"/>
  <sheetViews>
    <sheetView showGridLines="0" tabSelected="1" zoomScaleNormal="100" zoomScaleSheetLayoutView="103" zoomScalePageLayoutView="80" workbookViewId="0">
      <selection activeCell="A26" sqref="A26:B26"/>
    </sheetView>
  </sheetViews>
  <sheetFormatPr defaultColWidth="9.109375" defaultRowHeight="10.199999999999999" x14ac:dyDescent="0.3"/>
  <cols>
    <col min="1" max="1" width="2.109375" style="1" customWidth="1"/>
    <col min="2" max="2" width="19.88671875" style="1" customWidth="1"/>
    <col min="3" max="3" width="5" style="1" bestFit="1" customWidth="1"/>
    <col min="4" max="4" width="3.88671875" style="1" customWidth="1"/>
    <col min="5" max="5" width="7.33203125" style="1" customWidth="1"/>
    <col min="6" max="6" width="4" style="1" bestFit="1" customWidth="1"/>
    <col min="7" max="7" width="7.33203125" style="1" customWidth="1"/>
    <col min="8" max="8" width="4" style="1" bestFit="1" customWidth="1"/>
    <col min="9" max="9" width="7.33203125" style="1" customWidth="1"/>
    <col min="10" max="10" width="4" style="1" bestFit="1" customWidth="1"/>
    <col min="11" max="11" width="7.33203125" style="1" customWidth="1"/>
    <col min="12" max="12" width="4" style="1" customWidth="1"/>
    <col min="13" max="13" width="7.33203125" style="1" customWidth="1"/>
    <col min="14" max="14" width="7.109375" style="1" customWidth="1"/>
    <col min="15" max="15" width="8.5546875" style="1" bestFit="1" customWidth="1"/>
    <col min="16" max="97" width="9.109375" style="1"/>
    <col min="98" max="98" width="1.33203125" style="1" customWidth="1"/>
    <col min="99" max="99" width="3.44140625" style="1" customWidth="1"/>
    <col min="100" max="100" width="23.109375" style="1" bestFit="1" customWidth="1"/>
    <col min="101" max="106" width="9.109375" style="1" bestFit="1" customWidth="1"/>
    <col min="107" max="107" width="7.88671875" style="1" bestFit="1" customWidth="1"/>
    <col min="108" max="108" width="9.33203125" style="1" bestFit="1" customWidth="1"/>
    <col min="109" max="353" width="9.109375" style="1"/>
    <col min="354" max="354" width="1.33203125" style="1" customWidth="1"/>
    <col min="355" max="355" width="3.44140625" style="1" customWidth="1"/>
    <col min="356" max="356" width="23.109375" style="1" bestFit="1" customWidth="1"/>
    <col min="357" max="362" width="9.109375" style="1" bestFit="1" customWidth="1"/>
    <col min="363" max="363" width="7.88671875" style="1" bestFit="1" customWidth="1"/>
    <col min="364" max="364" width="9.33203125" style="1" bestFit="1" customWidth="1"/>
    <col min="365" max="609" width="9.109375" style="1"/>
    <col min="610" max="610" width="1.33203125" style="1" customWidth="1"/>
    <col min="611" max="611" width="3.44140625" style="1" customWidth="1"/>
    <col min="612" max="612" width="23.109375" style="1" bestFit="1" customWidth="1"/>
    <col min="613" max="618" width="9.109375" style="1" bestFit="1" customWidth="1"/>
    <col min="619" max="619" width="7.88671875" style="1" bestFit="1" customWidth="1"/>
    <col min="620" max="620" width="9.33203125" style="1" bestFit="1" customWidth="1"/>
    <col min="621" max="865" width="9.109375" style="1"/>
    <col min="866" max="866" width="1.33203125" style="1" customWidth="1"/>
    <col min="867" max="867" width="3.44140625" style="1" customWidth="1"/>
    <col min="868" max="868" width="23.109375" style="1" bestFit="1" customWidth="1"/>
    <col min="869" max="874" width="9.109375" style="1" bestFit="1" customWidth="1"/>
    <col min="875" max="875" width="7.88671875" style="1" bestFit="1" customWidth="1"/>
    <col min="876" max="876" width="9.33203125" style="1" bestFit="1" customWidth="1"/>
    <col min="877" max="1121" width="9.109375" style="1"/>
    <col min="1122" max="1122" width="1.33203125" style="1" customWidth="1"/>
    <col min="1123" max="1123" width="3.44140625" style="1" customWidth="1"/>
    <col min="1124" max="1124" width="23.109375" style="1" bestFit="1" customWidth="1"/>
    <col min="1125" max="1130" width="9.109375" style="1" bestFit="1" customWidth="1"/>
    <col min="1131" max="1131" width="7.88671875" style="1" bestFit="1" customWidth="1"/>
    <col min="1132" max="1132" width="9.33203125" style="1" bestFit="1" customWidth="1"/>
    <col min="1133" max="1377" width="9.109375" style="1"/>
    <col min="1378" max="1378" width="1.33203125" style="1" customWidth="1"/>
    <col min="1379" max="1379" width="3.44140625" style="1" customWidth="1"/>
    <col min="1380" max="1380" width="23.109375" style="1" bestFit="1" customWidth="1"/>
    <col min="1381" max="1386" width="9.109375" style="1" bestFit="1" customWidth="1"/>
    <col min="1387" max="1387" width="7.88671875" style="1" bestFit="1" customWidth="1"/>
    <col min="1388" max="1388" width="9.33203125" style="1" bestFit="1" customWidth="1"/>
    <col min="1389" max="1633" width="9.109375" style="1"/>
    <col min="1634" max="1634" width="1.33203125" style="1" customWidth="1"/>
    <col min="1635" max="1635" width="3.44140625" style="1" customWidth="1"/>
    <col min="1636" max="1636" width="23.109375" style="1" bestFit="1" customWidth="1"/>
    <col min="1637" max="1642" width="9.109375" style="1" bestFit="1" customWidth="1"/>
    <col min="1643" max="1643" width="7.88671875" style="1" bestFit="1" customWidth="1"/>
    <col min="1644" max="1644" width="9.33203125" style="1" bestFit="1" customWidth="1"/>
    <col min="1645" max="1889" width="9.109375" style="1"/>
    <col min="1890" max="1890" width="1.33203125" style="1" customWidth="1"/>
    <col min="1891" max="1891" width="3.44140625" style="1" customWidth="1"/>
    <col min="1892" max="1892" width="23.109375" style="1" bestFit="1" customWidth="1"/>
    <col min="1893" max="1898" width="9.109375" style="1" bestFit="1" customWidth="1"/>
    <col min="1899" max="1899" width="7.88671875" style="1" bestFit="1" customWidth="1"/>
    <col min="1900" max="1900" width="9.33203125" style="1" bestFit="1" customWidth="1"/>
    <col min="1901" max="2145" width="9.109375" style="1"/>
    <col min="2146" max="2146" width="1.33203125" style="1" customWidth="1"/>
    <col min="2147" max="2147" width="3.44140625" style="1" customWidth="1"/>
    <col min="2148" max="2148" width="23.109375" style="1" bestFit="1" customWidth="1"/>
    <col min="2149" max="2154" width="9.109375" style="1" bestFit="1" customWidth="1"/>
    <col min="2155" max="2155" width="7.88671875" style="1" bestFit="1" customWidth="1"/>
    <col min="2156" max="2156" width="9.33203125" style="1" bestFit="1" customWidth="1"/>
    <col min="2157" max="2401" width="9.109375" style="1"/>
    <col min="2402" max="2402" width="1.33203125" style="1" customWidth="1"/>
    <col min="2403" max="2403" width="3.44140625" style="1" customWidth="1"/>
    <col min="2404" max="2404" width="23.109375" style="1" bestFit="1" customWidth="1"/>
    <col min="2405" max="2410" width="9.109375" style="1" bestFit="1" customWidth="1"/>
    <col min="2411" max="2411" width="7.88671875" style="1" bestFit="1" customWidth="1"/>
    <col min="2412" max="2412" width="9.33203125" style="1" bestFit="1" customWidth="1"/>
    <col min="2413" max="2657" width="9.109375" style="1"/>
    <col min="2658" max="2658" width="1.33203125" style="1" customWidth="1"/>
    <col min="2659" max="2659" width="3.44140625" style="1" customWidth="1"/>
    <col min="2660" max="2660" width="23.109375" style="1" bestFit="1" customWidth="1"/>
    <col min="2661" max="2666" width="9.109375" style="1" bestFit="1" customWidth="1"/>
    <col min="2667" max="2667" width="7.88671875" style="1" bestFit="1" customWidth="1"/>
    <col min="2668" max="2668" width="9.33203125" style="1" bestFit="1" customWidth="1"/>
    <col min="2669" max="2913" width="9.109375" style="1"/>
    <col min="2914" max="2914" width="1.33203125" style="1" customWidth="1"/>
    <col min="2915" max="2915" width="3.44140625" style="1" customWidth="1"/>
    <col min="2916" max="2916" width="23.109375" style="1" bestFit="1" customWidth="1"/>
    <col min="2917" max="2922" width="9.109375" style="1" bestFit="1" customWidth="1"/>
    <col min="2923" max="2923" width="7.88671875" style="1" bestFit="1" customWidth="1"/>
    <col min="2924" max="2924" width="9.33203125" style="1" bestFit="1" customWidth="1"/>
    <col min="2925" max="3169" width="9.109375" style="1"/>
    <col min="3170" max="3170" width="1.33203125" style="1" customWidth="1"/>
    <col min="3171" max="3171" width="3.44140625" style="1" customWidth="1"/>
    <col min="3172" max="3172" width="23.109375" style="1" bestFit="1" customWidth="1"/>
    <col min="3173" max="3178" width="9.109375" style="1" bestFit="1" customWidth="1"/>
    <col min="3179" max="3179" width="7.88671875" style="1" bestFit="1" customWidth="1"/>
    <col min="3180" max="3180" width="9.33203125" style="1" bestFit="1" customWidth="1"/>
    <col min="3181" max="3425" width="9.109375" style="1"/>
    <col min="3426" max="3426" width="1.33203125" style="1" customWidth="1"/>
    <col min="3427" max="3427" width="3.44140625" style="1" customWidth="1"/>
    <col min="3428" max="3428" width="23.109375" style="1" bestFit="1" customWidth="1"/>
    <col min="3429" max="3434" width="9.109375" style="1" bestFit="1" customWidth="1"/>
    <col min="3435" max="3435" width="7.88671875" style="1" bestFit="1" customWidth="1"/>
    <col min="3436" max="3436" width="9.33203125" style="1" bestFit="1" customWidth="1"/>
    <col min="3437" max="3681" width="9.109375" style="1"/>
    <col min="3682" max="3682" width="1.33203125" style="1" customWidth="1"/>
    <col min="3683" max="3683" width="3.44140625" style="1" customWidth="1"/>
    <col min="3684" max="3684" width="23.109375" style="1" bestFit="1" customWidth="1"/>
    <col min="3685" max="3690" width="9.109375" style="1" bestFit="1" customWidth="1"/>
    <col min="3691" max="3691" width="7.88671875" style="1" bestFit="1" customWidth="1"/>
    <col min="3692" max="3692" width="9.33203125" style="1" bestFit="1" customWidth="1"/>
    <col min="3693" max="3937" width="9.109375" style="1"/>
    <col min="3938" max="3938" width="1.33203125" style="1" customWidth="1"/>
    <col min="3939" max="3939" width="3.44140625" style="1" customWidth="1"/>
    <col min="3940" max="3940" width="23.109375" style="1" bestFit="1" customWidth="1"/>
    <col min="3941" max="3946" width="9.109375" style="1" bestFit="1" customWidth="1"/>
    <col min="3947" max="3947" width="7.88671875" style="1" bestFit="1" customWidth="1"/>
    <col min="3948" max="3948" width="9.33203125" style="1" bestFit="1" customWidth="1"/>
    <col min="3949" max="4193" width="9.109375" style="1"/>
    <col min="4194" max="4194" width="1.33203125" style="1" customWidth="1"/>
    <col min="4195" max="4195" width="3.44140625" style="1" customWidth="1"/>
    <col min="4196" max="4196" width="23.109375" style="1" bestFit="1" customWidth="1"/>
    <col min="4197" max="4202" width="9.109375" style="1" bestFit="1" customWidth="1"/>
    <col min="4203" max="4203" width="7.88671875" style="1" bestFit="1" customWidth="1"/>
    <col min="4204" max="4204" width="9.33203125" style="1" bestFit="1" customWidth="1"/>
    <col min="4205" max="4449" width="9.109375" style="1"/>
    <col min="4450" max="4450" width="1.33203125" style="1" customWidth="1"/>
    <col min="4451" max="4451" width="3.44140625" style="1" customWidth="1"/>
    <col min="4452" max="4452" width="23.109375" style="1" bestFit="1" customWidth="1"/>
    <col min="4453" max="4458" width="9.109375" style="1" bestFit="1" customWidth="1"/>
    <col min="4459" max="4459" width="7.88671875" style="1" bestFit="1" customWidth="1"/>
    <col min="4460" max="4460" width="9.33203125" style="1" bestFit="1" customWidth="1"/>
    <col min="4461" max="4705" width="9.109375" style="1"/>
    <col min="4706" max="4706" width="1.33203125" style="1" customWidth="1"/>
    <col min="4707" max="4707" width="3.44140625" style="1" customWidth="1"/>
    <col min="4708" max="4708" width="23.109375" style="1" bestFit="1" customWidth="1"/>
    <col min="4709" max="4714" width="9.109375" style="1" bestFit="1" customWidth="1"/>
    <col min="4715" max="4715" width="7.88671875" style="1" bestFit="1" customWidth="1"/>
    <col min="4716" max="4716" width="9.33203125" style="1" bestFit="1" customWidth="1"/>
    <col min="4717" max="4961" width="9.109375" style="1"/>
    <col min="4962" max="4962" width="1.33203125" style="1" customWidth="1"/>
    <col min="4963" max="4963" width="3.44140625" style="1" customWidth="1"/>
    <col min="4964" max="4964" width="23.109375" style="1" bestFit="1" customWidth="1"/>
    <col min="4965" max="4970" width="9.109375" style="1" bestFit="1" customWidth="1"/>
    <col min="4971" max="4971" width="7.88671875" style="1" bestFit="1" customWidth="1"/>
    <col min="4972" max="4972" width="9.33203125" style="1" bestFit="1" customWidth="1"/>
    <col min="4973" max="5217" width="9.109375" style="1"/>
    <col min="5218" max="5218" width="1.33203125" style="1" customWidth="1"/>
    <col min="5219" max="5219" width="3.44140625" style="1" customWidth="1"/>
    <col min="5220" max="5220" width="23.109375" style="1" bestFit="1" customWidth="1"/>
    <col min="5221" max="5226" width="9.109375" style="1" bestFit="1" customWidth="1"/>
    <col min="5227" max="5227" width="7.88671875" style="1" bestFit="1" customWidth="1"/>
    <col min="5228" max="5228" width="9.33203125" style="1" bestFit="1" customWidth="1"/>
    <col min="5229" max="5473" width="9.109375" style="1"/>
    <col min="5474" max="5474" width="1.33203125" style="1" customWidth="1"/>
    <col min="5475" max="5475" width="3.44140625" style="1" customWidth="1"/>
    <col min="5476" max="5476" width="23.109375" style="1" bestFit="1" customWidth="1"/>
    <col min="5477" max="5482" width="9.109375" style="1" bestFit="1" customWidth="1"/>
    <col min="5483" max="5483" width="7.88671875" style="1" bestFit="1" customWidth="1"/>
    <col min="5484" max="5484" width="9.33203125" style="1" bestFit="1" customWidth="1"/>
    <col min="5485" max="5729" width="9.109375" style="1"/>
    <col min="5730" max="5730" width="1.33203125" style="1" customWidth="1"/>
    <col min="5731" max="5731" width="3.44140625" style="1" customWidth="1"/>
    <col min="5732" max="5732" width="23.109375" style="1" bestFit="1" customWidth="1"/>
    <col min="5733" max="5738" width="9.109375" style="1" bestFit="1" customWidth="1"/>
    <col min="5739" max="5739" width="7.88671875" style="1" bestFit="1" customWidth="1"/>
    <col min="5740" max="5740" width="9.33203125" style="1" bestFit="1" customWidth="1"/>
    <col min="5741" max="5985" width="9.109375" style="1"/>
    <col min="5986" max="5986" width="1.33203125" style="1" customWidth="1"/>
    <col min="5987" max="5987" width="3.44140625" style="1" customWidth="1"/>
    <col min="5988" max="5988" width="23.109375" style="1" bestFit="1" customWidth="1"/>
    <col min="5989" max="5994" width="9.109375" style="1" bestFit="1" customWidth="1"/>
    <col min="5995" max="5995" width="7.88671875" style="1" bestFit="1" customWidth="1"/>
    <col min="5996" max="5996" width="9.33203125" style="1" bestFit="1" customWidth="1"/>
    <col min="5997" max="6241" width="9.109375" style="1"/>
    <col min="6242" max="6242" width="1.33203125" style="1" customWidth="1"/>
    <col min="6243" max="6243" width="3.44140625" style="1" customWidth="1"/>
    <col min="6244" max="6244" width="23.109375" style="1" bestFit="1" customWidth="1"/>
    <col min="6245" max="6250" width="9.109375" style="1" bestFit="1" customWidth="1"/>
    <col min="6251" max="6251" width="7.88671875" style="1" bestFit="1" customWidth="1"/>
    <col min="6252" max="6252" width="9.33203125" style="1" bestFit="1" customWidth="1"/>
    <col min="6253" max="6497" width="9.109375" style="1"/>
    <col min="6498" max="6498" width="1.33203125" style="1" customWidth="1"/>
    <col min="6499" max="6499" width="3.44140625" style="1" customWidth="1"/>
    <col min="6500" max="6500" width="23.109375" style="1" bestFit="1" customWidth="1"/>
    <col min="6501" max="6506" width="9.109375" style="1" bestFit="1" customWidth="1"/>
    <col min="6507" max="6507" width="7.88671875" style="1" bestFit="1" customWidth="1"/>
    <col min="6508" max="6508" width="9.33203125" style="1" bestFit="1" customWidth="1"/>
    <col min="6509" max="6753" width="9.109375" style="1"/>
    <col min="6754" max="6754" width="1.33203125" style="1" customWidth="1"/>
    <col min="6755" max="6755" width="3.44140625" style="1" customWidth="1"/>
    <col min="6756" max="6756" width="23.109375" style="1" bestFit="1" customWidth="1"/>
    <col min="6757" max="6762" width="9.109375" style="1" bestFit="1" customWidth="1"/>
    <col min="6763" max="6763" width="7.88671875" style="1" bestFit="1" customWidth="1"/>
    <col min="6764" max="6764" width="9.33203125" style="1" bestFit="1" customWidth="1"/>
    <col min="6765" max="7009" width="9.109375" style="1"/>
    <col min="7010" max="7010" width="1.33203125" style="1" customWidth="1"/>
    <col min="7011" max="7011" width="3.44140625" style="1" customWidth="1"/>
    <col min="7012" max="7012" width="23.109375" style="1" bestFit="1" customWidth="1"/>
    <col min="7013" max="7018" width="9.109375" style="1" bestFit="1" customWidth="1"/>
    <col min="7019" max="7019" width="7.88671875" style="1" bestFit="1" customWidth="1"/>
    <col min="7020" max="7020" width="9.33203125" style="1" bestFit="1" customWidth="1"/>
    <col min="7021" max="7265" width="9.109375" style="1"/>
    <col min="7266" max="7266" width="1.33203125" style="1" customWidth="1"/>
    <col min="7267" max="7267" width="3.44140625" style="1" customWidth="1"/>
    <col min="7268" max="7268" width="23.109375" style="1" bestFit="1" customWidth="1"/>
    <col min="7269" max="7274" width="9.109375" style="1" bestFit="1" customWidth="1"/>
    <col min="7275" max="7275" width="7.88671875" style="1" bestFit="1" customWidth="1"/>
    <col min="7276" max="7276" width="9.33203125" style="1" bestFit="1" customWidth="1"/>
    <col min="7277" max="7521" width="9.109375" style="1"/>
    <col min="7522" max="7522" width="1.33203125" style="1" customWidth="1"/>
    <col min="7523" max="7523" width="3.44140625" style="1" customWidth="1"/>
    <col min="7524" max="7524" width="23.109375" style="1" bestFit="1" customWidth="1"/>
    <col min="7525" max="7530" width="9.109375" style="1" bestFit="1" customWidth="1"/>
    <col min="7531" max="7531" width="7.88671875" style="1" bestFit="1" customWidth="1"/>
    <col min="7532" max="7532" width="9.33203125" style="1" bestFit="1" customWidth="1"/>
    <col min="7533" max="7777" width="9.109375" style="1"/>
    <col min="7778" max="7778" width="1.33203125" style="1" customWidth="1"/>
    <col min="7779" max="7779" width="3.44140625" style="1" customWidth="1"/>
    <col min="7780" max="7780" width="23.109375" style="1" bestFit="1" customWidth="1"/>
    <col min="7781" max="7786" width="9.109375" style="1" bestFit="1" customWidth="1"/>
    <col min="7787" max="7787" width="7.88671875" style="1" bestFit="1" customWidth="1"/>
    <col min="7788" max="7788" width="9.33203125" style="1" bestFit="1" customWidth="1"/>
    <col min="7789" max="8033" width="9.109375" style="1"/>
    <col min="8034" max="8034" width="1.33203125" style="1" customWidth="1"/>
    <col min="8035" max="8035" width="3.44140625" style="1" customWidth="1"/>
    <col min="8036" max="8036" width="23.109375" style="1" bestFit="1" customWidth="1"/>
    <col min="8037" max="8042" width="9.109375" style="1" bestFit="1" customWidth="1"/>
    <col min="8043" max="8043" width="7.88671875" style="1" bestFit="1" customWidth="1"/>
    <col min="8044" max="8044" width="9.33203125" style="1" bestFit="1" customWidth="1"/>
    <col min="8045" max="8289" width="9.109375" style="1"/>
    <col min="8290" max="8290" width="1.33203125" style="1" customWidth="1"/>
    <col min="8291" max="8291" width="3.44140625" style="1" customWidth="1"/>
    <col min="8292" max="8292" width="23.109375" style="1" bestFit="1" customWidth="1"/>
    <col min="8293" max="8298" width="9.109375" style="1" bestFit="1" customWidth="1"/>
    <col min="8299" max="8299" width="7.88671875" style="1" bestFit="1" customWidth="1"/>
    <col min="8300" max="8300" width="9.33203125" style="1" bestFit="1" customWidth="1"/>
    <col min="8301" max="8545" width="9.109375" style="1"/>
    <col min="8546" max="8546" width="1.33203125" style="1" customWidth="1"/>
    <col min="8547" max="8547" width="3.44140625" style="1" customWidth="1"/>
    <col min="8548" max="8548" width="23.109375" style="1" bestFit="1" customWidth="1"/>
    <col min="8549" max="8554" width="9.109375" style="1" bestFit="1" customWidth="1"/>
    <col min="8555" max="8555" width="7.88671875" style="1" bestFit="1" customWidth="1"/>
    <col min="8556" max="8556" width="9.33203125" style="1" bestFit="1" customWidth="1"/>
    <col min="8557" max="8801" width="9.109375" style="1"/>
    <col min="8802" max="8802" width="1.33203125" style="1" customWidth="1"/>
    <col min="8803" max="8803" width="3.44140625" style="1" customWidth="1"/>
    <col min="8804" max="8804" width="23.109375" style="1" bestFit="1" customWidth="1"/>
    <col min="8805" max="8810" width="9.109375" style="1" bestFit="1" customWidth="1"/>
    <col min="8811" max="8811" width="7.88671875" style="1" bestFit="1" customWidth="1"/>
    <col min="8812" max="8812" width="9.33203125" style="1" bestFit="1" customWidth="1"/>
    <col min="8813" max="9057" width="9.109375" style="1"/>
    <col min="9058" max="9058" width="1.33203125" style="1" customWidth="1"/>
    <col min="9059" max="9059" width="3.44140625" style="1" customWidth="1"/>
    <col min="9060" max="9060" width="23.109375" style="1" bestFit="1" customWidth="1"/>
    <col min="9061" max="9066" width="9.109375" style="1" bestFit="1" customWidth="1"/>
    <col min="9067" max="9067" width="7.88671875" style="1" bestFit="1" customWidth="1"/>
    <col min="9068" max="9068" width="9.33203125" style="1" bestFit="1" customWidth="1"/>
    <col min="9069" max="9313" width="9.109375" style="1"/>
    <col min="9314" max="9314" width="1.33203125" style="1" customWidth="1"/>
    <col min="9315" max="9315" width="3.44140625" style="1" customWidth="1"/>
    <col min="9316" max="9316" width="23.109375" style="1" bestFit="1" customWidth="1"/>
    <col min="9317" max="9322" width="9.109375" style="1" bestFit="1" customWidth="1"/>
    <col min="9323" max="9323" width="7.88671875" style="1" bestFit="1" customWidth="1"/>
    <col min="9324" max="9324" width="9.33203125" style="1" bestFit="1" customWidth="1"/>
    <col min="9325" max="9569" width="9.109375" style="1"/>
    <col min="9570" max="9570" width="1.33203125" style="1" customWidth="1"/>
    <col min="9571" max="9571" width="3.44140625" style="1" customWidth="1"/>
    <col min="9572" max="9572" width="23.109375" style="1" bestFit="1" customWidth="1"/>
    <col min="9573" max="9578" width="9.109375" style="1" bestFit="1" customWidth="1"/>
    <col min="9579" max="9579" width="7.88671875" style="1" bestFit="1" customWidth="1"/>
    <col min="9580" max="9580" width="9.33203125" style="1" bestFit="1" customWidth="1"/>
    <col min="9581" max="9825" width="9.109375" style="1"/>
    <col min="9826" max="9826" width="1.33203125" style="1" customWidth="1"/>
    <col min="9827" max="9827" width="3.44140625" style="1" customWidth="1"/>
    <col min="9828" max="9828" width="23.109375" style="1" bestFit="1" customWidth="1"/>
    <col min="9829" max="9834" width="9.109375" style="1" bestFit="1" customWidth="1"/>
    <col min="9835" max="9835" width="7.88671875" style="1" bestFit="1" customWidth="1"/>
    <col min="9836" max="9836" width="9.33203125" style="1" bestFit="1" customWidth="1"/>
    <col min="9837" max="10081" width="9.109375" style="1"/>
    <col min="10082" max="10082" width="1.33203125" style="1" customWidth="1"/>
    <col min="10083" max="10083" width="3.44140625" style="1" customWidth="1"/>
    <col min="10084" max="10084" width="23.109375" style="1" bestFit="1" customWidth="1"/>
    <col min="10085" max="10090" width="9.109375" style="1" bestFit="1" customWidth="1"/>
    <col min="10091" max="10091" width="7.88671875" style="1" bestFit="1" customWidth="1"/>
    <col min="10092" max="10092" width="9.33203125" style="1" bestFit="1" customWidth="1"/>
    <col min="10093" max="10337" width="9.109375" style="1"/>
    <col min="10338" max="10338" width="1.33203125" style="1" customWidth="1"/>
    <col min="10339" max="10339" width="3.44140625" style="1" customWidth="1"/>
    <col min="10340" max="10340" width="23.109375" style="1" bestFit="1" customWidth="1"/>
    <col min="10341" max="10346" width="9.109375" style="1" bestFit="1" customWidth="1"/>
    <col min="10347" max="10347" width="7.88671875" style="1" bestFit="1" customWidth="1"/>
    <col min="10348" max="10348" width="9.33203125" style="1" bestFit="1" customWidth="1"/>
    <col min="10349" max="10593" width="9.109375" style="1"/>
    <col min="10594" max="10594" width="1.33203125" style="1" customWidth="1"/>
    <col min="10595" max="10595" width="3.44140625" style="1" customWidth="1"/>
    <col min="10596" max="10596" width="23.109375" style="1" bestFit="1" customWidth="1"/>
    <col min="10597" max="10602" width="9.109375" style="1" bestFit="1" customWidth="1"/>
    <col min="10603" max="10603" width="7.88671875" style="1" bestFit="1" customWidth="1"/>
    <col min="10604" max="10604" width="9.33203125" style="1" bestFit="1" customWidth="1"/>
    <col min="10605" max="10849" width="9.109375" style="1"/>
    <col min="10850" max="10850" width="1.33203125" style="1" customWidth="1"/>
    <col min="10851" max="10851" width="3.44140625" style="1" customWidth="1"/>
    <col min="10852" max="10852" width="23.109375" style="1" bestFit="1" customWidth="1"/>
    <col min="10853" max="10858" width="9.109375" style="1" bestFit="1" customWidth="1"/>
    <col min="10859" max="10859" width="7.88671875" style="1" bestFit="1" customWidth="1"/>
    <col min="10860" max="10860" width="9.33203125" style="1" bestFit="1" customWidth="1"/>
    <col min="10861" max="11105" width="9.109375" style="1"/>
    <col min="11106" max="11106" width="1.33203125" style="1" customWidth="1"/>
    <col min="11107" max="11107" width="3.44140625" style="1" customWidth="1"/>
    <col min="11108" max="11108" width="23.109375" style="1" bestFit="1" customWidth="1"/>
    <col min="11109" max="11114" width="9.109375" style="1" bestFit="1" customWidth="1"/>
    <col min="11115" max="11115" width="7.88671875" style="1" bestFit="1" customWidth="1"/>
    <col min="11116" max="11116" width="9.33203125" style="1" bestFit="1" customWidth="1"/>
    <col min="11117" max="11361" width="9.109375" style="1"/>
    <col min="11362" max="11362" width="1.33203125" style="1" customWidth="1"/>
    <col min="11363" max="11363" width="3.44140625" style="1" customWidth="1"/>
    <col min="11364" max="11364" width="23.109375" style="1" bestFit="1" customWidth="1"/>
    <col min="11365" max="11370" width="9.109375" style="1" bestFit="1" customWidth="1"/>
    <col min="11371" max="11371" width="7.88671875" style="1" bestFit="1" customWidth="1"/>
    <col min="11372" max="11372" width="9.33203125" style="1" bestFit="1" customWidth="1"/>
    <col min="11373" max="11617" width="9.109375" style="1"/>
    <col min="11618" max="11618" width="1.33203125" style="1" customWidth="1"/>
    <col min="11619" max="11619" width="3.44140625" style="1" customWidth="1"/>
    <col min="11620" max="11620" width="23.109375" style="1" bestFit="1" customWidth="1"/>
    <col min="11621" max="11626" width="9.109375" style="1" bestFit="1" customWidth="1"/>
    <col min="11627" max="11627" width="7.88671875" style="1" bestFit="1" customWidth="1"/>
    <col min="11628" max="11628" width="9.33203125" style="1" bestFit="1" customWidth="1"/>
    <col min="11629" max="11873" width="9.109375" style="1"/>
    <col min="11874" max="11874" width="1.33203125" style="1" customWidth="1"/>
    <col min="11875" max="11875" width="3.44140625" style="1" customWidth="1"/>
    <col min="11876" max="11876" width="23.109375" style="1" bestFit="1" customWidth="1"/>
    <col min="11877" max="11882" width="9.109375" style="1" bestFit="1" customWidth="1"/>
    <col min="11883" max="11883" width="7.88671875" style="1" bestFit="1" customWidth="1"/>
    <col min="11884" max="11884" width="9.33203125" style="1" bestFit="1" customWidth="1"/>
    <col min="11885" max="12129" width="9.109375" style="1"/>
    <col min="12130" max="12130" width="1.33203125" style="1" customWidth="1"/>
    <col min="12131" max="12131" width="3.44140625" style="1" customWidth="1"/>
    <col min="12132" max="12132" width="23.109375" style="1" bestFit="1" customWidth="1"/>
    <col min="12133" max="12138" width="9.109375" style="1" bestFit="1" customWidth="1"/>
    <col min="12139" max="12139" width="7.88671875" style="1" bestFit="1" customWidth="1"/>
    <col min="12140" max="12140" width="9.33203125" style="1" bestFit="1" customWidth="1"/>
    <col min="12141" max="12385" width="9.109375" style="1"/>
    <col min="12386" max="12386" width="1.33203125" style="1" customWidth="1"/>
    <col min="12387" max="12387" width="3.44140625" style="1" customWidth="1"/>
    <col min="12388" max="12388" width="23.109375" style="1" bestFit="1" customWidth="1"/>
    <col min="12389" max="12394" width="9.109375" style="1" bestFit="1" customWidth="1"/>
    <col min="12395" max="12395" width="7.88671875" style="1" bestFit="1" customWidth="1"/>
    <col min="12396" max="12396" width="9.33203125" style="1" bestFit="1" customWidth="1"/>
    <col min="12397" max="12641" width="9.109375" style="1"/>
    <col min="12642" max="12642" width="1.33203125" style="1" customWidth="1"/>
    <col min="12643" max="12643" width="3.44140625" style="1" customWidth="1"/>
    <col min="12644" max="12644" width="23.109375" style="1" bestFit="1" customWidth="1"/>
    <col min="12645" max="12650" width="9.109375" style="1" bestFit="1" customWidth="1"/>
    <col min="12651" max="12651" width="7.88671875" style="1" bestFit="1" customWidth="1"/>
    <col min="12652" max="12652" width="9.33203125" style="1" bestFit="1" customWidth="1"/>
    <col min="12653" max="12897" width="9.109375" style="1"/>
    <col min="12898" max="12898" width="1.33203125" style="1" customWidth="1"/>
    <col min="12899" max="12899" width="3.44140625" style="1" customWidth="1"/>
    <col min="12900" max="12900" width="23.109375" style="1" bestFit="1" customWidth="1"/>
    <col min="12901" max="12906" width="9.109375" style="1" bestFit="1" customWidth="1"/>
    <col min="12907" max="12907" width="7.88671875" style="1" bestFit="1" customWidth="1"/>
    <col min="12908" max="12908" width="9.33203125" style="1" bestFit="1" customWidth="1"/>
    <col min="12909" max="13153" width="9.109375" style="1"/>
    <col min="13154" max="13154" width="1.33203125" style="1" customWidth="1"/>
    <col min="13155" max="13155" width="3.44140625" style="1" customWidth="1"/>
    <col min="13156" max="13156" width="23.109375" style="1" bestFit="1" customWidth="1"/>
    <col min="13157" max="13162" width="9.109375" style="1" bestFit="1" customWidth="1"/>
    <col min="13163" max="13163" width="7.88671875" style="1" bestFit="1" customWidth="1"/>
    <col min="13164" max="13164" width="9.33203125" style="1" bestFit="1" customWidth="1"/>
    <col min="13165" max="13409" width="9.109375" style="1"/>
    <col min="13410" max="13410" width="1.33203125" style="1" customWidth="1"/>
    <col min="13411" max="13411" width="3.44140625" style="1" customWidth="1"/>
    <col min="13412" max="13412" width="23.109375" style="1" bestFit="1" customWidth="1"/>
    <col min="13413" max="13418" width="9.109375" style="1" bestFit="1" customWidth="1"/>
    <col min="13419" max="13419" width="7.88671875" style="1" bestFit="1" customWidth="1"/>
    <col min="13420" max="13420" width="9.33203125" style="1" bestFit="1" customWidth="1"/>
    <col min="13421" max="13665" width="9.109375" style="1"/>
    <col min="13666" max="13666" width="1.33203125" style="1" customWidth="1"/>
    <col min="13667" max="13667" width="3.44140625" style="1" customWidth="1"/>
    <col min="13668" max="13668" width="23.109375" style="1" bestFit="1" customWidth="1"/>
    <col min="13669" max="13674" width="9.109375" style="1" bestFit="1" customWidth="1"/>
    <col min="13675" max="13675" width="7.88671875" style="1" bestFit="1" customWidth="1"/>
    <col min="13676" max="13676" width="9.33203125" style="1" bestFit="1" customWidth="1"/>
    <col min="13677" max="13921" width="9.109375" style="1"/>
    <col min="13922" max="13922" width="1.33203125" style="1" customWidth="1"/>
    <col min="13923" max="13923" width="3.44140625" style="1" customWidth="1"/>
    <col min="13924" max="13924" width="23.109375" style="1" bestFit="1" customWidth="1"/>
    <col min="13925" max="13930" width="9.109375" style="1" bestFit="1" customWidth="1"/>
    <col min="13931" max="13931" width="7.88671875" style="1" bestFit="1" customWidth="1"/>
    <col min="13932" max="13932" width="9.33203125" style="1" bestFit="1" customWidth="1"/>
    <col min="13933" max="14177" width="9.109375" style="1"/>
    <col min="14178" max="14178" width="1.33203125" style="1" customWidth="1"/>
    <col min="14179" max="14179" width="3.44140625" style="1" customWidth="1"/>
    <col min="14180" max="14180" width="23.109375" style="1" bestFit="1" customWidth="1"/>
    <col min="14181" max="14186" width="9.109375" style="1" bestFit="1" customWidth="1"/>
    <col min="14187" max="14187" width="7.88671875" style="1" bestFit="1" customWidth="1"/>
    <col min="14188" max="14188" width="9.33203125" style="1" bestFit="1" customWidth="1"/>
    <col min="14189" max="14433" width="9.109375" style="1"/>
    <col min="14434" max="14434" width="1.33203125" style="1" customWidth="1"/>
    <col min="14435" max="14435" width="3.44140625" style="1" customWidth="1"/>
    <col min="14436" max="14436" width="23.109375" style="1" bestFit="1" customWidth="1"/>
    <col min="14437" max="14442" width="9.109375" style="1" bestFit="1" customWidth="1"/>
    <col min="14443" max="14443" width="7.88671875" style="1" bestFit="1" customWidth="1"/>
    <col min="14444" max="14444" width="9.33203125" style="1" bestFit="1" customWidth="1"/>
    <col min="14445" max="14689" width="9.109375" style="1"/>
    <col min="14690" max="14690" width="1.33203125" style="1" customWidth="1"/>
    <col min="14691" max="14691" width="3.44140625" style="1" customWidth="1"/>
    <col min="14692" max="14692" width="23.109375" style="1" bestFit="1" customWidth="1"/>
    <col min="14693" max="14698" width="9.109375" style="1" bestFit="1" customWidth="1"/>
    <col min="14699" max="14699" width="7.88671875" style="1" bestFit="1" customWidth="1"/>
    <col min="14700" max="14700" width="9.33203125" style="1" bestFit="1" customWidth="1"/>
    <col min="14701" max="14945" width="9.109375" style="1"/>
    <col min="14946" max="14946" width="1.33203125" style="1" customWidth="1"/>
    <col min="14947" max="14947" width="3.44140625" style="1" customWidth="1"/>
    <col min="14948" max="14948" width="23.109375" style="1" bestFit="1" customWidth="1"/>
    <col min="14949" max="14954" width="9.109375" style="1" bestFit="1" customWidth="1"/>
    <col min="14955" max="14955" width="7.88671875" style="1" bestFit="1" customWidth="1"/>
    <col min="14956" max="14956" width="9.33203125" style="1" bestFit="1" customWidth="1"/>
    <col min="14957" max="15201" width="9.109375" style="1"/>
    <col min="15202" max="15202" width="1.33203125" style="1" customWidth="1"/>
    <col min="15203" max="15203" width="3.44140625" style="1" customWidth="1"/>
    <col min="15204" max="15204" width="23.109375" style="1" bestFit="1" customWidth="1"/>
    <col min="15205" max="15210" width="9.109375" style="1" bestFit="1" customWidth="1"/>
    <col min="15211" max="15211" width="7.88671875" style="1" bestFit="1" customWidth="1"/>
    <col min="15212" max="15212" width="9.33203125" style="1" bestFit="1" customWidth="1"/>
    <col min="15213" max="15457" width="9.109375" style="1"/>
    <col min="15458" max="15458" width="1.33203125" style="1" customWidth="1"/>
    <col min="15459" max="15459" width="3.44140625" style="1" customWidth="1"/>
    <col min="15460" max="15460" width="23.109375" style="1" bestFit="1" customWidth="1"/>
    <col min="15461" max="15466" width="9.109375" style="1" bestFit="1" customWidth="1"/>
    <col min="15467" max="15467" width="7.88671875" style="1" bestFit="1" customWidth="1"/>
    <col min="15468" max="15468" width="9.33203125" style="1" bestFit="1" customWidth="1"/>
    <col min="15469" max="15713" width="9.109375" style="1"/>
    <col min="15714" max="15714" width="1.33203125" style="1" customWidth="1"/>
    <col min="15715" max="15715" width="3.44140625" style="1" customWidth="1"/>
    <col min="15716" max="15716" width="23.109375" style="1" bestFit="1" customWidth="1"/>
    <col min="15717" max="15722" width="9.109375" style="1" bestFit="1" customWidth="1"/>
    <col min="15723" max="15723" width="7.88671875" style="1" bestFit="1" customWidth="1"/>
    <col min="15724" max="15724" width="9.33203125" style="1" bestFit="1" customWidth="1"/>
    <col min="15725" max="15969" width="9.109375" style="1"/>
    <col min="15970" max="15970" width="1.33203125" style="1" customWidth="1"/>
    <col min="15971" max="15971" width="3.44140625" style="1" customWidth="1"/>
    <col min="15972" max="15972" width="23.109375" style="1" bestFit="1" customWidth="1"/>
    <col min="15973" max="15978" width="9.109375" style="1" bestFit="1" customWidth="1"/>
    <col min="15979" max="15979" width="7.88671875" style="1" bestFit="1" customWidth="1"/>
    <col min="15980" max="15980" width="9.33203125" style="1" bestFit="1" customWidth="1"/>
    <col min="15981" max="16384" width="9.109375" style="1"/>
  </cols>
  <sheetData>
    <row r="1" spans="1:15" s="8" customFormat="1" ht="22.5" customHeight="1" x14ac:dyDescent="0.3">
      <c r="A1" s="103" t="str">
        <f>Protokolas!B8</f>
        <v xml:space="preserve">Lietuvos  boulingo  A  lyga  -  x  etapas,  x  ratas 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</row>
    <row r="2" spans="1:15" ht="17.25" customHeight="1" x14ac:dyDescent="0.3">
      <c r="B2" s="2"/>
      <c r="C2" s="104" t="str">
        <f>Protokolas!F12</f>
        <v>Boulingo centro pavadinimas, Miestas</v>
      </c>
      <c r="D2" s="104"/>
      <c r="E2" s="104"/>
      <c r="F2" s="104"/>
      <c r="G2" s="104"/>
      <c r="H2" s="104"/>
      <c r="I2" s="104"/>
      <c r="J2" s="104"/>
      <c r="K2" s="105" t="str">
        <f>Protokolas!F10</f>
        <v>202*-**-**</v>
      </c>
      <c r="L2" s="105"/>
      <c r="M2" s="3"/>
      <c r="N2" s="2"/>
      <c r="O2" s="2"/>
    </row>
    <row r="3" spans="1:15" ht="11.25" customHeight="1" x14ac:dyDescent="0.3">
      <c r="B3" s="2"/>
      <c r="C3" s="4"/>
      <c r="D3" s="4"/>
      <c r="E3" s="4"/>
      <c r="F3" s="4"/>
      <c r="G3" s="4"/>
      <c r="H3" s="4"/>
      <c r="I3" s="4"/>
      <c r="J3" s="4"/>
      <c r="K3" s="4"/>
      <c r="L3" s="4"/>
      <c r="M3" s="2"/>
      <c r="N3" s="2"/>
      <c r="O3" s="2"/>
    </row>
    <row r="4" spans="1:15" ht="17.25" customHeight="1" x14ac:dyDescent="0.3">
      <c r="B4" s="102" t="s">
        <v>38</v>
      </c>
      <c r="C4" s="106" t="str">
        <f>Protokolas!A19</f>
        <v>Komanda A</v>
      </c>
      <c r="D4" s="107"/>
      <c r="E4" s="107"/>
      <c r="F4" s="107"/>
      <c r="G4" s="107"/>
      <c r="H4" s="107"/>
      <c r="I4" s="107"/>
      <c r="J4" s="107"/>
      <c r="K4" s="108">
        <f>O24</f>
        <v>0</v>
      </c>
      <c r="L4" s="109"/>
      <c r="M4" s="5"/>
      <c r="N4" s="2"/>
      <c r="O4" s="2"/>
    </row>
    <row r="5" spans="1:15" ht="17.7" customHeight="1" x14ac:dyDescent="0.3">
      <c r="B5" s="102" t="s">
        <v>16</v>
      </c>
      <c r="C5" s="110" t="str">
        <f>Protokolas!A30</f>
        <v>Komanda B</v>
      </c>
      <c r="D5" s="111"/>
      <c r="E5" s="111"/>
      <c r="F5" s="111"/>
      <c r="G5" s="111"/>
      <c r="H5" s="111"/>
      <c r="I5" s="111"/>
      <c r="J5" s="111"/>
      <c r="K5" s="112">
        <f>O43</f>
        <v>0</v>
      </c>
      <c r="L5" s="113"/>
      <c r="M5" s="5"/>
      <c r="N5" s="2"/>
      <c r="O5" s="2"/>
    </row>
    <row r="6" spans="1:15" ht="7.5" customHeight="1" x14ac:dyDescent="0.3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</row>
    <row r="7" spans="1:15" ht="21.75" customHeight="1" x14ac:dyDescent="0.3">
      <c r="A7" s="117" t="s">
        <v>38</v>
      </c>
      <c r="B7" s="118"/>
      <c r="C7" s="119" t="str">
        <f>C4</f>
        <v>Komanda A</v>
      </c>
      <c r="D7" s="120"/>
      <c r="E7" s="120"/>
      <c r="F7" s="120"/>
      <c r="G7" s="120"/>
      <c r="H7" s="120"/>
      <c r="I7" s="120"/>
      <c r="J7" s="120"/>
      <c r="K7" s="120"/>
      <c r="L7" s="120"/>
      <c r="M7" s="120"/>
      <c r="N7" s="120"/>
      <c r="O7" s="121"/>
    </row>
    <row r="8" spans="1:15" ht="17.25" customHeight="1" x14ac:dyDescent="0.3">
      <c r="A8" s="122" t="s">
        <v>5</v>
      </c>
      <c r="B8" s="123" t="s">
        <v>18</v>
      </c>
      <c r="C8" s="123" t="s">
        <v>73</v>
      </c>
      <c r="D8" s="125" t="s">
        <v>0</v>
      </c>
      <c r="E8" s="126"/>
      <c r="F8" s="125" t="s">
        <v>1</v>
      </c>
      <c r="G8" s="126"/>
      <c r="H8" s="125" t="s">
        <v>2</v>
      </c>
      <c r="I8" s="126"/>
      <c r="J8" s="125" t="s">
        <v>3</v>
      </c>
      <c r="K8" s="126"/>
      <c r="L8" s="125" t="s">
        <v>4</v>
      </c>
      <c r="M8" s="126"/>
      <c r="N8" s="114" t="s">
        <v>8</v>
      </c>
      <c r="O8" s="114" t="s">
        <v>9</v>
      </c>
    </row>
    <row r="9" spans="1:15" ht="17.25" customHeight="1" x14ac:dyDescent="0.3">
      <c r="A9" s="122"/>
      <c r="B9" s="124"/>
      <c r="C9" s="124"/>
      <c r="D9" s="9" t="s">
        <v>6</v>
      </c>
      <c r="E9" s="9" t="s">
        <v>7</v>
      </c>
      <c r="F9" s="9" t="s">
        <v>6</v>
      </c>
      <c r="G9" s="9" t="s">
        <v>7</v>
      </c>
      <c r="H9" s="9" t="s">
        <v>6</v>
      </c>
      <c r="I9" s="9" t="s">
        <v>7</v>
      </c>
      <c r="J9" s="9" t="s">
        <v>6</v>
      </c>
      <c r="K9" s="9" t="s">
        <v>7</v>
      </c>
      <c r="L9" s="9" t="s">
        <v>6</v>
      </c>
      <c r="M9" s="9" t="s">
        <v>7</v>
      </c>
      <c r="N9" s="114"/>
      <c r="O9" s="114"/>
    </row>
    <row r="10" spans="1:15" ht="17.25" customHeight="1" x14ac:dyDescent="0.3">
      <c r="A10" s="51">
        <v>1</v>
      </c>
      <c r="B10" s="19">
        <f>Protokolas!B22</f>
        <v>0</v>
      </c>
      <c r="C10" s="31"/>
      <c r="D10" s="32">
        <f>IF(Protokolas!K22=1,1,IF(Protokolas!K22=2,2,0))</f>
        <v>0</v>
      </c>
      <c r="E10" s="33"/>
      <c r="F10" s="34"/>
      <c r="G10" s="33"/>
      <c r="H10" s="34"/>
      <c r="I10" s="33"/>
      <c r="J10" s="32">
        <f>IF(Protokolas!O22=1,1,IF(Protokolas!O22=2,2,0))</f>
        <v>0</v>
      </c>
      <c r="K10" s="33"/>
      <c r="L10" s="34"/>
      <c r="M10" s="33"/>
      <c r="N10" s="10">
        <f t="shared" ref="N10:N16" si="0">SUM(E10+G10+I10+K10+M10)</f>
        <v>0</v>
      </c>
      <c r="O10" s="37">
        <f t="shared" ref="O10:O16" si="1">IF(N10=0,0,AVERAGE(E10,G10,I10,K10,M10))</f>
        <v>0</v>
      </c>
    </row>
    <row r="11" spans="1:15" ht="17.25" customHeight="1" x14ac:dyDescent="0.3">
      <c r="A11" s="51">
        <v>2</v>
      </c>
      <c r="B11" s="52">
        <f>Protokolas!B23</f>
        <v>0</v>
      </c>
      <c r="C11" s="53"/>
      <c r="D11" s="54">
        <f>IF(Protokolas!K23=1,1,IF(Protokolas!K23=2,2,0))</f>
        <v>0</v>
      </c>
      <c r="E11" s="55"/>
      <c r="F11" s="53"/>
      <c r="G11" s="55"/>
      <c r="H11" s="53"/>
      <c r="I11" s="55"/>
      <c r="J11" s="54">
        <f>IF(Protokolas!O23=1,1,IF(Protokolas!O23=2,2,0))</f>
        <v>0</v>
      </c>
      <c r="K11" s="55"/>
      <c r="L11" s="53"/>
      <c r="M11" s="55"/>
      <c r="N11" s="10">
        <f t="shared" si="0"/>
        <v>0</v>
      </c>
      <c r="O11" s="37">
        <f t="shared" si="1"/>
        <v>0</v>
      </c>
    </row>
    <row r="12" spans="1:15" ht="17.25" customHeight="1" x14ac:dyDescent="0.3">
      <c r="A12" s="51">
        <v>3</v>
      </c>
      <c r="B12" s="19">
        <f>Protokolas!B24</f>
        <v>0</v>
      </c>
      <c r="C12" s="34"/>
      <c r="D12" s="32">
        <f>IF(Protokolas!K24=1,1,IF(Protokolas!K24=2,2,0))</f>
        <v>0</v>
      </c>
      <c r="E12" s="33"/>
      <c r="F12" s="34"/>
      <c r="G12" s="33"/>
      <c r="H12" s="34"/>
      <c r="I12" s="33"/>
      <c r="J12" s="32">
        <f>IF(Protokolas!O24=1,1,IF(Protokolas!O24=2,2,0))</f>
        <v>0</v>
      </c>
      <c r="K12" s="33"/>
      <c r="L12" s="34"/>
      <c r="M12" s="33"/>
      <c r="N12" s="10">
        <f t="shared" si="0"/>
        <v>0</v>
      </c>
      <c r="O12" s="37">
        <f t="shared" si="1"/>
        <v>0</v>
      </c>
    </row>
    <row r="13" spans="1:15" ht="17.25" customHeight="1" x14ac:dyDescent="0.3">
      <c r="A13" s="51">
        <v>4</v>
      </c>
      <c r="B13" s="52">
        <f>Protokolas!B25</f>
        <v>0</v>
      </c>
      <c r="C13" s="53"/>
      <c r="D13" s="54">
        <f>IF(Protokolas!K25=1,1,IF(Protokolas!K25=2,2,0))</f>
        <v>0</v>
      </c>
      <c r="E13" s="55"/>
      <c r="F13" s="53"/>
      <c r="G13" s="55"/>
      <c r="H13" s="53"/>
      <c r="I13" s="55"/>
      <c r="J13" s="54">
        <f>IF(Protokolas!O25=1,1,IF(Protokolas!O25=2,2,0))</f>
        <v>0</v>
      </c>
      <c r="K13" s="55"/>
      <c r="L13" s="53"/>
      <c r="M13" s="55"/>
      <c r="N13" s="10">
        <f t="shared" si="0"/>
        <v>0</v>
      </c>
      <c r="O13" s="37">
        <f t="shared" si="1"/>
        <v>0</v>
      </c>
    </row>
    <row r="14" spans="1:15" ht="17.25" customHeight="1" x14ac:dyDescent="0.3">
      <c r="A14" s="51">
        <v>5</v>
      </c>
      <c r="B14" s="19">
        <f>Protokolas!B26</f>
        <v>0</v>
      </c>
      <c r="C14" s="34"/>
      <c r="D14" s="32">
        <f>IF(Protokolas!K26=1,1,IF(Protokolas!K26=2,2,0))</f>
        <v>0</v>
      </c>
      <c r="E14" s="33"/>
      <c r="F14" s="34"/>
      <c r="G14" s="33"/>
      <c r="H14" s="34"/>
      <c r="I14" s="33"/>
      <c r="J14" s="32">
        <f>IF(Protokolas!O26=1,1,IF(Protokolas!O26=2,2,0))</f>
        <v>0</v>
      </c>
      <c r="K14" s="33"/>
      <c r="L14" s="34"/>
      <c r="M14" s="33"/>
      <c r="N14" s="10">
        <f t="shared" si="0"/>
        <v>0</v>
      </c>
      <c r="O14" s="37">
        <f t="shared" si="1"/>
        <v>0</v>
      </c>
    </row>
    <row r="15" spans="1:15" ht="17.25" customHeight="1" x14ac:dyDescent="0.3">
      <c r="A15" s="51">
        <v>6</v>
      </c>
      <c r="B15" s="52">
        <f>Protokolas!B27</f>
        <v>0</v>
      </c>
      <c r="C15" s="53"/>
      <c r="D15" s="54">
        <f>IF(Protokolas!K27=1,1,IF(Protokolas!K27=2,2,0))</f>
        <v>0</v>
      </c>
      <c r="E15" s="55"/>
      <c r="F15" s="53"/>
      <c r="G15" s="55"/>
      <c r="H15" s="53"/>
      <c r="I15" s="55"/>
      <c r="J15" s="54">
        <f>IF(Protokolas!O27=1,1,IF(Protokolas!O27=2,2,0))</f>
        <v>0</v>
      </c>
      <c r="K15" s="55"/>
      <c r="L15" s="53"/>
      <c r="M15" s="55"/>
      <c r="N15" s="10">
        <f t="shared" si="0"/>
        <v>0</v>
      </c>
      <c r="O15" s="37">
        <f t="shared" si="1"/>
        <v>0</v>
      </c>
    </row>
    <row r="16" spans="1:15" ht="17.25" customHeight="1" x14ac:dyDescent="0.3">
      <c r="A16" s="51">
        <v>7</v>
      </c>
      <c r="B16" s="19">
        <f>Protokolas!B28</f>
        <v>0</v>
      </c>
      <c r="C16" s="34"/>
      <c r="D16" s="32">
        <f>IF(Protokolas!K28=1,1,IF(Protokolas!K28=2,2,0))</f>
        <v>0</v>
      </c>
      <c r="E16" s="33"/>
      <c r="F16" s="34"/>
      <c r="G16" s="33"/>
      <c r="H16" s="34"/>
      <c r="I16" s="33"/>
      <c r="J16" s="32">
        <f>IF(Protokolas!O28=1,1,IF(Protokolas!O28=2,2,0))</f>
        <v>0</v>
      </c>
      <c r="K16" s="33"/>
      <c r="L16" s="34"/>
      <c r="M16" s="33"/>
      <c r="N16" s="10">
        <f t="shared" si="0"/>
        <v>0</v>
      </c>
      <c r="O16" s="37">
        <f t="shared" si="1"/>
        <v>0</v>
      </c>
    </row>
    <row r="17" spans="1:16" ht="17.25" customHeight="1" x14ac:dyDescent="0.3">
      <c r="A17" s="38"/>
      <c r="B17" s="127" t="s">
        <v>10</v>
      </c>
      <c r="C17" s="128"/>
      <c r="D17" s="115">
        <f>IF(D10=1,E10+C10,0)+IF(D11=1,E11+C11,0)+IF(D12=1,E12+C12,0)+IF(D13=1,E13+C13,0)+IF(D14=1,E14+C14,0)+IF(D15=1,E15+C15,0)+IF(D16=1,E16+C16,0)</f>
        <v>0</v>
      </c>
      <c r="E17" s="116"/>
      <c r="F17" s="115">
        <f>IF(F10=1,G10+C10,0)+IF(F11=1,G11+C11,0)+IF(F12=1,G12+C12,0)+IF(F13=1,G13+C13,0)+IF(F14=1,G14+C14,0)+IF(F15=1,G15+C15,0)+IF(F16=1,G16+C16,0)</f>
        <v>0</v>
      </c>
      <c r="G17" s="116"/>
      <c r="H17" s="115">
        <f>IF(H10=1,I10+C10,0)+IF(H11=1,I11+C11,0)+IF(H12=1,I12+C12,0)+IF(H13=1,I13+C13,0)+IF(H14=1,I14+C14,0)+IF(H15=1,I15+C15,0)+IF(H16=1,I16+C16,0)</f>
        <v>0</v>
      </c>
      <c r="I17" s="116"/>
      <c r="J17" s="115">
        <f>IF(J10=1,K10+C10,0)+IF(J11=1,K11+C11,0)+IF(J12=1,K12+C12,0)+IF(J13=1,K13+C13,0)+IF(J14=1,K14+C14,0)+IF(J15=1,K15+C15,0)+IF(J16=1,K16+C16,0)</f>
        <v>0</v>
      </c>
      <c r="K17" s="116"/>
      <c r="L17" s="115">
        <f>IF(L10=1,M10+C10,0)+IF(L11=1,M11+C11,0)+IF(L12=1,M12+C12,0)+IF(L13=1,M13+C13,0)+IF(L14=1,M14+C14,0)+IF(L15=1,M15+C15,0)+IF(L16=1,M16+C16,0)</f>
        <v>0</v>
      </c>
      <c r="M17" s="116"/>
      <c r="N17" s="13">
        <f>SUM(D17:M17)</f>
        <v>0</v>
      </c>
      <c r="O17" s="39">
        <f>IF(N17=0,0,AVERAGEIF(D17:M17,"&lt;&gt;0"))/2</f>
        <v>0</v>
      </c>
    </row>
    <row r="18" spans="1:16" ht="17.25" customHeight="1" x14ac:dyDescent="0.3">
      <c r="A18" s="63"/>
      <c r="B18" s="137" t="s">
        <v>11</v>
      </c>
      <c r="C18" s="138"/>
      <c r="D18" s="132">
        <f>IF(D10=2,E10+C10,0)+IF(D11=2,E11+C11,0)+IF(D12=2,E12+C12,0)+IF(D13=2,E13+C13,0)+IF(D14=2,E14+C14,0)+IF(D15=2,E15+C15,0)+IF(D16=2,E16+C16,0)</f>
        <v>0</v>
      </c>
      <c r="E18" s="133"/>
      <c r="F18" s="132">
        <f>IF(F10=2,G10+C10,0)+IF(F11=2,G11+C11,0)+IF(F12=2,G12+C12,0)+IF(F13=2,G13+C13,0)+IF(F14=2,G14+C14,0)+IF(F15=2,G15+C15,0)+IF(F16=2,G16+C16,0)</f>
        <v>0</v>
      </c>
      <c r="G18" s="133"/>
      <c r="H18" s="132">
        <f>IF(H10=2,I10+C10,0)+IF(H11=2,I11+C11,0)+IF(H12=2,I12+C12,0)+IF(H13=2,I13+C13,0)+IF(H14=2,I14+C14,0)+IF(H15=2,I15+C15,0)+IF(H16=2,I16+C16,0)</f>
        <v>0</v>
      </c>
      <c r="I18" s="133"/>
      <c r="J18" s="132">
        <f>IF(J10=2,K10+C10,0)+IF(J11=2,K11+C11,0)+IF(J12=2,K12+C12,0)+IF(J13=2,K13+C13,0)+IF(J14=2,K14+C14,0)+IF(J15=2,K15+C15,0)+IF(J16=2,K16+C16,0)</f>
        <v>0</v>
      </c>
      <c r="K18" s="133"/>
      <c r="L18" s="132">
        <f>IF(L10=2,M10+C10,0)+IF(L11=2,M11+C11,0)+IF(L12=2,M12+C12,0)+IF(L13=2,M13+C13,0)+IF(L14=2,M14+C14,0)+IF(L15=2,M15+C15,0)+IF(L16=2,M16+C16,0)</f>
        <v>0</v>
      </c>
      <c r="M18" s="133"/>
      <c r="N18" s="13">
        <f>SUM(D18:M18)</f>
        <v>0</v>
      </c>
      <c r="O18" s="39">
        <f>IF(N18=0,0,AVERAGEIF(D18:M18,"&lt;&gt;0"))/2</f>
        <v>0</v>
      </c>
    </row>
    <row r="19" spans="1:16" ht="17.25" customHeight="1" x14ac:dyDescent="0.3">
      <c r="A19" s="65"/>
      <c r="B19" s="139" t="s">
        <v>74</v>
      </c>
      <c r="C19" s="140"/>
      <c r="D19" s="134">
        <f>SUM(D17:E18)</f>
        <v>0</v>
      </c>
      <c r="E19" s="135"/>
      <c r="F19" s="136">
        <f>SUM(F17:G18)</f>
        <v>0</v>
      </c>
      <c r="G19" s="135"/>
      <c r="H19" s="136">
        <f>SUM(H17:I18)</f>
        <v>0</v>
      </c>
      <c r="I19" s="135"/>
      <c r="J19" s="136">
        <f>SUM(J17:K18)</f>
        <v>0</v>
      </c>
      <c r="K19" s="135"/>
      <c r="L19" s="136">
        <f>SUM(L17:M18)</f>
        <v>0</v>
      </c>
      <c r="M19" s="135"/>
      <c r="N19" s="11">
        <f>SUM(N17:N18)</f>
        <v>0</v>
      </c>
      <c r="O19" s="41">
        <f>IF(N19=0,0,AVERAGE(O17:O18))</f>
        <v>0</v>
      </c>
      <c r="P19" s="35"/>
    </row>
    <row r="20" spans="1:16" ht="17.25" customHeight="1" x14ac:dyDescent="0.3">
      <c r="A20" s="64"/>
      <c r="B20" s="129" t="s">
        <v>13</v>
      </c>
      <c r="C20" s="129"/>
      <c r="D20" s="130">
        <f>D19-D38</f>
        <v>0</v>
      </c>
      <c r="E20" s="131"/>
      <c r="F20" s="130">
        <f t="shared" ref="F20" si="2">F19-F38</f>
        <v>0</v>
      </c>
      <c r="G20" s="131"/>
      <c r="H20" s="130">
        <f t="shared" ref="H20" si="3">H19-H38</f>
        <v>0</v>
      </c>
      <c r="I20" s="131"/>
      <c r="J20" s="130">
        <f t="shared" ref="J20" si="4">J19-J38</f>
        <v>0</v>
      </c>
      <c r="K20" s="131"/>
      <c r="L20" s="130">
        <f t="shared" ref="L20" si="5">L19-L38</f>
        <v>0</v>
      </c>
      <c r="M20" s="131"/>
      <c r="N20" s="12">
        <f>N19-N38</f>
        <v>0</v>
      </c>
      <c r="O20" s="101" t="s">
        <v>12</v>
      </c>
    </row>
    <row r="21" spans="1:16" ht="15" customHeight="1" x14ac:dyDescent="0.3">
      <c r="A21" s="42"/>
      <c r="B21" s="142" t="s">
        <v>14</v>
      </c>
      <c r="C21" s="142"/>
      <c r="D21" s="130">
        <f>IF(D17=0,0,IF(D17&gt;D36,2,IF(D17=D36,1,0)))</f>
        <v>0</v>
      </c>
      <c r="E21" s="131"/>
      <c r="F21" s="130">
        <f>IF(F17=0,0,IF(F17&gt;F37,2,IF(F17=F37,1,0)))</f>
        <v>0</v>
      </c>
      <c r="G21" s="131"/>
      <c r="H21" s="130">
        <f t="shared" ref="H21:H23" si="6">IF(H17=0,0,IF(H17&gt;H36,2,IF(H17=H36,1,0)))</f>
        <v>0</v>
      </c>
      <c r="I21" s="131"/>
      <c r="J21" s="130">
        <f t="shared" ref="J21:J23" si="7">IF(J17=0,0,IF(J17&gt;J36,2,IF(J17=J36,1,0)))</f>
        <v>0</v>
      </c>
      <c r="K21" s="131"/>
      <c r="L21" s="130">
        <f>IF(L17=0,0,IF(L17&gt;L37,2,IF(L17=L37,1,0)))</f>
        <v>0</v>
      </c>
      <c r="M21" s="131"/>
      <c r="N21" s="141" t="s">
        <v>37</v>
      </c>
      <c r="O21" s="36">
        <f>SUM(D21:M21)</f>
        <v>0</v>
      </c>
    </row>
    <row r="22" spans="1:16" ht="15" customHeight="1" x14ac:dyDescent="0.3">
      <c r="A22" s="42"/>
      <c r="B22" s="142" t="s">
        <v>15</v>
      </c>
      <c r="C22" s="142"/>
      <c r="D22" s="130">
        <f>IF(D18=0,0,IF(D18&gt;D37,2,IF(D18=D37,1,0)))</f>
        <v>0</v>
      </c>
      <c r="E22" s="131"/>
      <c r="F22" s="130">
        <f>IF(F18=0,0,IF(F18&gt;F36,2,IF(F18=F36,1,0)))</f>
        <v>0</v>
      </c>
      <c r="G22" s="131"/>
      <c r="H22" s="130">
        <f t="shared" si="6"/>
        <v>0</v>
      </c>
      <c r="I22" s="131"/>
      <c r="J22" s="130">
        <f t="shared" si="7"/>
        <v>0</v>
      </c>
      <c r="K22" s="131"/>
      <c r="L22" s="130">
        <f>IF(L18=0,0,IF(L18&gt;L36,2,IF(L18=L36,1,0)))</f>
        <v>0</v>
      </c>
      <c r="M22" s="131"/>
      <c r="N22" s="141"/>
      <c r="O22" s="36">
        <f>SUM(D22:M22)</f>
        <v>0</v>
      </c>
    </row>
    <row r="23" spans="1:16" ht="15" customHeight="1" x14ac:dyDescent="0.3">
      <c r="A23" s="42"/>
      <c r="B23" s="142" t="s">
        <v>39</v>
      </c>
      <c r="C23" s="142"/>
      <c r="D23" s="130">
        <f>IF(D19=0,0,IF(D19&gt;D38,2,IF(D19=D38,1,0)))</f>
        <v>0</v>
      </c>
      <c r="E23" s="131"/>
      <c r="F23" s="130">
        <f t="shared" ref="F23" si="8">IF(F19=0,0,IF(F19&gt;F38,2,IF(F19=F38,1,0)))</f>
        <v>0</v>
      </c>
      <c r="G23" s="131"/>
      <c r="H23" s="130">
        <f t="shared" si="6"/>
        <v>0</v>
      </c>
      <c r="I23" s="131"/>
      <c r="J23" s="130">
        <f t="shared" si="7"/>
        <v>0</v>
      </c>
      <c r="K23" s="131"/>
      <c r="L23" s="130">
        <f t="shared" ref="L23" si="9">IF(L19=0,0,IF(L19&gt;L38,2,IF(L19=L38,1,0)))</f>
        <v>0</v>
      </c>
      <c r="M23" s="131"/>
      <c r="N23" s="13">
        <f>N24</f>
        <v>0</v>
      </c>
      <c r="O23" s="36">
        <f>SUM(D23:N23)</f>
        <v>0</v>
      </c>
    </row>
    <row r="24" spans="1:16" ht="18" customHeight="1" x14ac:dyDescent="0.3">
      <c r="A24" s="40"/>
      <c r="B24" s="143" t="s">
        <v>45</v>
      </c>
      <c r="C24" s="144"/>
      <c r="D24" s="145">
        <f>SUM(D21:D23)</f>
        <v>0</v>
      </c>
      <c r="E24" s="146"/>
      <c r="F24" s="145">
        <f>SUM(F21:F23)</f>
        <v>0</v>
      </c>
      <c r="G24" s="146"/>
      <c r="H24" s="145">
        <f t="shared" ref="H24" si="10">SUM(H21:H23)</f>
        <v>0</v>
      </c>
      <c r="I24" s="146"/>
      <c r="J24" s="145">
        <f t="shared" ref="J24" si="11">SUM(J21:J23)</f>
        <v>0</v>
      </c>
      <c r="K24" s="146"/>
      <c r="L24" s="145">
        <f t="shared" ref="L24" si="12">SUM(L21:L23)</f>
        <v>0</v>
      </c>
      <c r="M24" s="146"/>
      <c r="N24" s="43">
        <f>IF(N19=0,0,IF(N19&gt;N38,6,IF(N19=N38,3,0)))</f>
        <v>0</v>
      </c>
      <c r="O24" s="44">
        <f>SUM(D24:N24)</f>
        <v>0</v>
      </c>
    </row>
    <row r="25" spans="1:16" ht="7.5" customHeight="1" x14ac:dyDescent="0.3"/>
    <row r="26" spans="1:16" ht="21.75" customHeight="1" x14ac:dyDescent="0.3">
      <c r="A26" s="117" t="s">
        <v>16</v>
      </c>
      <c r="B26" s="118"/>
      <c r="C26" s="119" t="str">
        <f>C5</f>
        <v>Komanda B</v>
      </c>
      <c r="D26" s="120"/>
      <c r="E26" s="120"/>
      <c r="F26" s="120"/>
      <c r="G26" s="120"/>
      <c r="H26" s="120"/>
      <c r="I26" s="120"/>
      <c r="J26" s="120"/>
      <c r="K26" s="120"/>
      <c r="L26" s="120"/>
      <c r="M26" s="120"/>
      <c r="N26" s="120"/>
      <c r="O26" s="121"/>
    </row>
    <row r="27" spans="1:16" ht="17.25" customHeight="1" x14ac:dyDescent="0.3">
      <c r="A27" s="122" t="s">
        <v>5</v>
      </c>
      <c r="B27" s="123" t="s">
        <v>18</v>
      </c>
      <c r="C27" s="123" t="s">
        <v>73</v>
      </c>
      <c r="D27" s="125" t="s">
        <v>0</v>
      </c>
      <c r="E27" s="126"/>
      <c r="F27" s="125" t="s">
        <v>1</v>
      </c>
      <c r="G27" s="126"/>
      <c r="H27" s="125" t="s">
        <v>2</v>
      </c>
      <c r="I27" s="126"/>
      <c r="J27" s="125" t="s">
        <v>3</v>
      </c>
      <c r="K27" s="126"/>
      <c r="L27" s="125" t="s">
        <v>4</v>
      </c>
      <c r="M27" s="126"/>
      <c r="N27" s="114" t="s">
        <v>8</v>
      </c>
      <c r="O27" s="114" t="s">
        <v>9</v>
      </c>
    </row>
    <row r="28" spans="1:16" ht="17.25" customHeight="1" x14ac:dyDescent="0.3">
      <c r="A28" s="122"/>
      <c r="B28" s="124"/>
      <c r="C28" s="124"/>
      <c r="D28" s="9" t="s">
        <v>6</v>
      </c>
      <c r="E28" s="9" t="s">
        <v>7</v>
      </c>
      <c r="F28" s="9" t="s">
        <v>6</v>
      </c>
      <c r="G28" s="9" t="s">
        <v>7</v>
      </c>
      <c r="H28" s="9" t="s">
        <v>6</v>
      </c>
      <c r="I28" s="9" t="s">
        <v>7</v>
      </c>
      <c r="J28" s="9" t="s">
        <v>6</v>
      </c>
      <c r="K28" s="9" t="s">
        <v>7</v>
      </c>
      <c r="L28" s="9" t="s">
        <v>6</v>
      </c>
      <c r="M28" s="9" t="s">
        <v>7</v>
      </c>
      <c r="N28" s="114"/>
      <c r="O28" s="114"/>
    </row>
    <row r="29" spans="1:16" ht="17.25" customHeight="1" x14ac:dyDescent="0.3">
      <c r="A29" s="51">
        <v>1</v>
      </c>
      <c r="B29" s="19">
        <f>Protokolas!B33</f>
        <v>0</v>
      </c>
      <c r="C29" s="31"/>
      <c r="D29" s="32">
        <f>IF(Protokolas!K33=1,1,IF(Protokolas!K33=2,2,0))</f>
        <v>0</v>
      </c>
      <c r="E29" s="33"/>
      <c r="F29" s="34"/>
      <c r="G29" s="33"/>
      <c r="H29" s="34"/>
      <c r="I29" s="33"/>
      <c r="J29" s="32">
        <f>IF(Protokolas!O33=1,1,IF(Protokolas!O33=2,2,0))</f>
        <v>0</v>
      </c>
      <c r="K29" s="33"/>
      <c r="L29" s="34"/>
      <c r="M29" s="33"/>
      <c r="N29" s="10">
        <f t="shared" ref="N29:N35" si="13">SUM(E29+G29+I29+K29+M29)</f>
        <v>0</v>
      </c>
      <c r="O29" s="37">
        <f t="shared" ref="O29:O35" si="14">IF(N29=0,0,AVERAGE(E29,G29,I29,K29,M29))</f>
        <v>0</v>
      </c>
    </row>
    <row r="30" spans="1:16" ht="17.25" customHeight="1" x14ac:dyDescent="0.3">
      <c r="A30" s="51">
        <v>2</v>
      </c>
      <c r="B30" s="52">
        <f>Protokolas!B34</f>
        <v>0</v>
      </c>
      <c r="C30" s="53"/>
      <c r="D30" s="54">
        <f>IF(Protokolas!K34=1,1,IF(Protokolas!K34=2,2,0))</f>
        <v>0</v>
      </c>
      <c r="E30" s="55"/>
      <c r="F30" s="53"/>
      <c r="G30" s="55"/>
      <c r="H30" s="53"/>
      <c r="I30" s="55"/>
      <c r="J30" s="54">
        <f>IF(Protokolas!O34=1,1,IF(Protokolas!O34=2,2,0))</f>
        <v>0</v>
      </c>
      <c r="K30" s="55"/>
      <c r="L30" s="53"/>
      <c r="M30" s="55"/>
      <c r="N30" s="10">
        <f t="shared" si="13"/>
        <v>0</v>
      </c>
      <c r="O30" s="37">
        <f t="shared" si="14"/>
        <v>0</v>
      </c>
    </row>
    <row r="31" spans="1:16" ht="17.25" customHeight="1" x14ac:dyDescent="0.3">
      <c r="A31" s="51">
        <v>3</v>
      </c>
      <c r="B31" s="19">
        <f>Protokolas!B35</f>
        <v>0</v>
      </c>
      <c r="C31" s="34"/>
      <c r="D31" s="32">
        <f>IF(Protokolas!K35=1,1,IF(Protokolas!K35=2,2,0))</f>
        <v>0</v>
      </c>
      <c r="E31" s="33"/>
      <c r="F31" s="34"/>
      <c r="G31" s="33"/>
      <c r="H31" s="34"/>
      <c r="I31" s="33"/>
      <c r="J31" s="32">
        <f>IF(Protokolas!O35=1,1,IF(Protokolas!O35=2,2,0))</f>
        <v>0</v>
      </c>
      <c r="K31" s="33"/>
      <c r="L31" s="34"/>
      <c r="M31" s="33"/>
      <c r="N31" s="10">
        <f t="shared" si="13"/>
        <v>0</v>
      </c>
      <c r="O31" s="37">
        <f t="shared" si="14"/>
        <v>0</v>
      </c>
    </row>
    <row r="32" spans="1:16" ht="17.25" customHeight="1" x14ac:dyDescent="0.3">
      <c r="A32" s="51">
        <v>4</v>
      </c>
      <c r="B32" s="52">
        <f>Protokolas!B36</f>
        <v>0</v>
      </c>
      <c r="C32" s="53"/>
      <c r="D32" s="54">
        <f>IF(Protokolas!K36=1,1,IF(Protokolas!K36=2,2,0))</f>
        <v>0</v>
      </c>
      <c r="E32" s="55"/>
      <c r="F32" s="53"/>
      <c r="G32" s="55"/>
      <c r="H32" s="53"/>
      <c r="I32" s="55"/>
      <c r="J32" s="54">
        <f>IF(Protokolas!O36=1,1,IF(Protokolas!O36=2,2,0))</f>
        <v>0</v>
      </c>
      <c r="K32" s="55"/>
      <c r="L32" s="53"/>
      <c r="M32" s="55"/>
      <c r="N32" s="10">
        <f t="shared" si="13"/>
        <v>0</v>
      </c>
      <c r="O32" s="37">
        <f t="shared" si="14"/>
        <v>0</v>
      </c>
    </row>
    <row r="33" spans="1:15" ht="17.25" customHeight="1" x14ac:dyDescent="0.3">
      <c r="A33" s="51">
        <v>5</v>
      </c>
      <c r="B33" s="19">
        <f>Protokolas!B37</f>
        <v>0</v>
      </c>
      <c r="C33" s="34"/>
      <c r="D33" s="32">
        <f>IF(Protokolas!K37=1,1,IF(Protokolas!K37=2,2,0))</f>
        <v>0</v>
      </c>
      <c r="E33" s="33"/>
      <c r="F33" s="34"/>
      <c r="G33" s="33"/>
      <c r="H33" s="34"/>
      <c r="I33" s="33"/>
      <c r="J33" s="32">
        <f>IF(Protokolas!O37=1,1,IF(Protokolas!O37=2,2,0))</f>
        <v>0</v>
      </c>
      <c r="K33" s="33"/>
      <c r="L33" s="34"/>
      <c r="M33" s="33"/>
      <c r="N33" s="10">
        <f t="shared" si="13"/>
        <v>0</v>
      </c>
      <c r="O33" s="37">
        <f t="shared" si="14"/>
        <v>0</v>
      </c>
    </row>
    <row r="34" spans="1:15" ht="17.25" customHeight="1" x14ac:dyDescent="0.3">
      <c r="A34" s="51">
        <v>6</v>
      </c>
      <c r="B34" s="52">
        <f>Protokolas!B38</f>
        <v>0</v>
      </c>
      <c r="C34" s="53"/>
      <c r="D34" s="54">
        <f>IF(Protokolas!K38=1,1,IF(Protokolas!K38=2,2,0))</f>
        <v>0</v>
      </c>
      <c r="E34" s="55"/>
      <c r="F34" s="53"/>
      <c r="G34" s="55"/>
      <c r="H34" s="53"/>
      <c r="I34" s="55"/>
      <c r="J34" s="54">
        <f>IF(Protokolas!O38=1,1,IF(Protokolas!O38=2,2,0))</f>
        <v>0</v>
      </c>
      <c r="K34" s="55"/>
      <c r="L34" s="53"/>
      <c r="M34" s="55"/>
      <c r="N34" s="10">
        <f t="shared" si="13"/>
        <v>0</v>
      </c>
      <c r="O34" s="37">
        <f t="shared" si="14"/>
        <v>0</v>
      </c>
    </row>
    <row r="35" spans="1:15" ht="17.25" customHeight="1" x14ac:dyDescent="0.3">
      <c r="A35" s="51">
        <v>7</v>
      </c>
      <c r="B35" s="19">
        <f>Protokolas!B39</f>
        <v>0</v>
      </c>
      <c r="C35" s="34"/>
      <c r="D35" s="32">
        <f>IF(Protokolas!K39=1,1,IF(Protokolas!K39=2,2,0))</f>
        <v>0</v>
      </c>
      <c r="E35" s="33"/>
      <c r="F35" s="34"/>
      <c r="G35" s="33"/>
      <c r="H35" s="34"/>
      <c r="I35" s="33"/>
      <c r="J35" s="32">
        <f>IF(Protokolas!O39=1,1,IF(Protokolas!O39=2,2,0))</f>
        <v>0</v>
      </c>
      <c r="K35" s="33"/>
      <c r="L35" s="34"/>
      <c r="M35" s="33"/>
      <c r="N35" s="10">
        <f t="shared" si="13"/>
        <v>0</v>
      </c>
      <c r="O35" s="37">
        <f t="shared" si="14"/>
        <v>0</v>
      </c>
    </row>
    <row r="36" spans="1:15" ht="17.25" customHeight="1" x14ac:dyDescent="0.3">
      <c r="A36" s="38"/>
      <c r="B36" s="127" t="s">
        <v>10</v>
      </c>
      <c r="C36" s="128"/>
      <c r="D36" s="115">
        <f>IF(D29=1,E29+C29,0)+IF(D30=1,E30+C30,0)+IF(D31=1,E31+C31,0)+IF(D32=1,E32+C32,0)+IF(D33=1,E33+C33,0)+IF(D34=1,E34+C34,0)+IF(D35=1,E35+C35,0)</f>
        <v>0</v>
      </c>
      <c r="E36" s="116"/>
      <c r="F36" s="132">
        <f>IF(F29=1,G29+C29,0)+IF(F30=1,G30+C30,0)+IF(F31=1,G31+C31,0)+IF(F32=1,G32+C32,0)+IF(F33=1,G33+C33,0)+IF(F34=1,G34+C34,0)+IF(F35=1,G35+C35,0)</f>
        <v>0</v>
      </c>
      <c r="G36" s="133"/>
      <c r="H36" s="115">
        <f>IF(H29=1,I29+C29,0)+IF(H30=1,I30+C30,0)+IF(H31=1,I31+C31,0)+IF(H32=1,I32+C32,0)+IF(H33=1,I33+C33,0)+IF(H34=1,I34+C34,0)+IF(H35=1,I35+C35,0)</f>
        <v>0</v>
      </c>
      <c r="I36" s="116"/>
      <c r="J36" s="115">
        <f>IF(J29=1,K29+C29,0)+IF(J30=1,K30+C30,0)+IF(J31=1,K31+C31,0)+IF(J32=1,K32+C32,0)+IF(J33=1,K33+C33,0)+IF(J34=1,K34+C34,0)+IF(J35=1,K35+C35,0)</f>
        <v>0</v>
      </c>
      <c r="K36" s="116"/>
      <c r="L36" s="132">
        <f>IF(L29=1,M29+C29,0)+IF(L30=1,M30+C30,0)+IF(L31=1,M31+C31,0)+IF(L32=1,M32+C32,0)+IF(L33=1,M33+C33,0)+IF(L34=1,M34+C34,0)+IF(L35=1,M35+C35,0)</f>
        <v>0</v>
      </c>
      <c r="M36" s="133"/>
      <c r="N36" s="13">
        <f>SUM(D36:M36)</f>
        <v>0</v>
      </c>
      <c r="O36" s="39">
        <f>IF(N36=0,0,AVERAGEIF(D36:M36,"&lt;&gt;0"))/2</f>
        <v>0</v>
      </c>
    </row>
    <row r="37" spans="1:15" ht="17.25" customHeight="1" x14ac:dyDescent="0.3">
      <c r="A37" s="63"/>
      <c r="B37" s="137" t="s">
        <v>11</v>
      </c>
      <c r="C37" s="138"/>
      <c r="D37" s="132">
        <f>IF(D29=2,E29+C29,0)+IF(D30=2,E30+C30,0)+IF(D31=2,E31+C31,0)+IF(D32=2,E32+C32,0)+IF(D33=2,E33+C33,0)+IF(D34=2,E34+C34,0)+IF(D35=2,E35+C35,0)</f>
        <v>0</v>
      </c>
      <c r="E37" s="133"/>
      <c r="F37" s="115">
        <f>IF(F29=2,G29+C29,0)+IF(F30=2,G30+C30,0)+IF(F31=2,G31+C31,0)+IF(F32=2,G32+C32,0)+IF(F33=2,G33+C33,0)+IF(F34=2,G34+C34,0)+IF(F35=2,G35+C35,0)</f>
        <v>0</v>
      </c>
      <c r="G37" s="116"/>
      <c r="H37" s="132">
        <f>IF(H29=2,I29+C29,0)+IF(H30=2,I30+C30,0)+IF(H31=2,I31+C31,0)+IF(H32=2,I32+C32,0)+IF(H33=2,I33+C33,0)+IF(H34=2,I34+C34,0)+IF(H35=2,I35+C35,0)</f>
        <v>0</v>
      </c>
      <c r="I37" s="133"/>
      <c r="J37" s="132">
        <f>IF(J29=2,K29+C29,0)+IF(J30=2,K30+C30,0)+IF(J31=2,K31+C31,0)+IF(J32=2,K32+C32,0)+IF(J33=2,K33+C33,0)+IF(J34=2,K34+C34,0)+IF(J35=2,K35+C35,0)</f>
        <v>0</v>
      </c>
      <c r="K37" s="133"/>
      <c r="L37" s="115">
        <f>IF(L29=2,M29+C29,0)+IF(L30=2,M30+C30,0)+IF(L31=2,M31+C31,0)+IF(L32=2,M32+C32,0)+IF(L33=2,M33+C33,0)+IF(L34=2,M34+C34,0)+IF(L35=2,M35+C35,0)</f>
        <v>0</v>
      </c>
      <c r="M37" s="116"/>
      <c r="N37" s="13">
        <f>SUM(D37:M37)</f>
        <v>0</v>
      </c>
      <c r="O37" s="39">
        <f>IF(N37=0,0,AVERAGEIF(D37:M37,"&lt;&gt;0"))/2</f>
        <v>0</v>
      </c>
    </row>
    <row r="38" spans="1:15" ht="17.25" customHeight="1" x14ac:dyDescent="0.3">
      <c r="A38" s="65"/>
      <c r="B38" s="139" t="s">
        <v>74</v>
      </c>
      <c r="C38" s="140"/>
      <c r="D38" s="134">
        <f>SUM(D36:E37)</f>
        <v>0</v>
      </c>
      <c r="E38" s="135"/>
      <c r="F38" s="136">
        <f>SUM(F36:G37)</f>
        <v>0</v>
      </c>
      <c r="G38" s="135"/>
      <c r="H38" s="136">
        <f>SUM(H36:I37)</f>
        <v>0</v>
      </c>
      <c r="I38" s="135"/>
      <c r="J38" s="136">
        <f>SUM(J36:K37)</f>
        <v>0</v>
      </c>
      <c r="K38" s="135"/>
      <c r="L38" s="136">
        <f>SUM(L36:M37)</f>
        <v>0</v>
      </c>
      <c r="M38" s="135"/>
      <c r="N38" s="11">
        <f>SUM(N36:N37)</f>
        <v>0</v>
      </c>
      <c r="O38" s="41">
        <f>IF(N38=0,0,AVERAGE(O36:O37))</f>
        <v>0</v>
      </c>
    </row>
    <row r="39" spans="1:15" ht="17.25" customHeight="1" x14ac:dyDescent="0.3">
      <c r="A39" s="64"/>
      <c r="B39" s="129" t="s">
        <v>13</v>
      </c>
      <c r="C39" s="129"/>
      <c r="D39" s="130">
        <f>D38-D19</f>
        <v>0</v>
      </c>
      <c r="E39" s="131"/>
      <c r="F39" s="130">
        <f t="shared" ref="F39" si="15">F38-F19</f>
        <v>0</v>
      </c>
      <c r="G39" s="131"/>
      <c r="H39" s="130">
        <f t="shared" ref="H39" si="16">H38-H19</f>
        <v>0</v>
      </c>
      <c r="I39" s="131"/>
      <c r="J39" s="130">
        <f t="shared" ref="J39" si="17">J38-J19</f>
        <v>0</v>
      </c>
      <c r="K39" s="131"/>
      <c r="L39" s="130">
        <f t="shared" ref="L39" si="18">L38-L19</f>
        <v>0</v>
      </c>
      <c r="M39" s="131"/>
      <c r="N39" s="12">
        <f>N38-N19</f>
        <v>0</v>
      </c>
      <c r="O39" s="101" t="s">
        <v>12</v>
      </c>
    </row>
    <row r="40" spans="1:15" ht="15" customHeight="1" x14ac:dyDescent="0.3">
      <c r="A40" s="42"/>
      <c r="B40" s="142" t="s">
        <v>14</v>
      </c>
      <c r="C40" s="142"/>
      <c r="D40" s="130">
        <f>IF(D36=0,0,IF(D36&gt;D17,2,IF(D36=D17,1,0)))</f>
        <v>0</v>
      </c>
      <c r="E40" s="131"/>
      <c r="F40" s="130">
        <f>IF(F36=0,0,IF(F36&gt;F18,2,IF(F36=F18,1,0)))</f>
        <v>0</v>
      </c>
      <c r="G40" s="131"/>
      <c r="H40" s="130">
        <f t="shared" ref="H40:H41" si="19">IF(H36=0,0,IF(H36&gt;H17,2,IF(H36=H17,1,0)))</f>
        <v>0</v>
      </c>
      <c r="I40" s="131"/>
      <c r="J40" s="130">
        <f t="shared" ref="J40:J41" si="20">IF(J36=0,0,IF(J36&gt;J17,2,IF(J36=J17,1,0)))</f>
        <v>0</v>
      </c>
      <c r="K40" s="131"/>
      <c r="L40" s="130">
        <f>IF(L36=0,0,IF(L36&gt;L18,2,IF(L36=L18,1,0)))</f>
        <v>0</v>
      </c>
      <c r="M40" s="131"/>
      <c r="N40" s="141" t="s">
        <v>37</v>
      </c>
      <c r="O40" s="36">
        <f>SUM(D40:M40)</f>
        <v>0</v>
      </c>
    </row>
    <row r="41" spans="1:15" ht="15" customHeight="1" x14ac:dyDescent="0.3">
      <c r="A41" s="42"/>
      <c r="B41" s="142" t="s">
        <v>15</v>
      </c>
      <c r="C41" s="142"/>
      <c r="D41" s="130">
        <f t="shared" ref="D41" si="21">IF(D37=0,0,IF(D37&gt;D18,2,IF(D37=D18,1,0)))</f>
        <v>0</v>
      </c>
      <c r="E41" s="131"/>
      <c r="F41" s="130">
        <f>IF(F37=0,0,IF(F37&gt;F17,2,IF(F37=F17,1,0)))</f>
        <v>0</v>
      </c>
      <c r="G41" s="131"/>
      <c r="H41" s="130">
        <f t="shared" si="19"/>
        <v>0</v>
      </c>
      <c r="I41" s="131"/>
      <c r="J41" s="130">
        <f t="shared" si="20"/>
        <v>0</v>
      </c>
      <c r="K41" s="131"/>
      <c r="L41" s="130">
        <f>IF(L37=0,0,IF(L37&gt;L17,2,IF(L37=L17,1,0)))</f>
        <v>0</v>
      </c>
      <c r="M41" s="131"/>
      <c r="N41" s="141"/>
      <c r="O41" s="36">
        <f>SUM(D41:M41)</f>
        <v>0</v>
      </c>
    </row>
    <row r="42" spans="1:15" ht="15" customHeight="1" x14ac:dyDescent="0.3">
      <c r="A42" s="42"/>
      <c r="B42" s="142" t="s">
        <v>39</v>
      </c>
      <c r="C42" s="142"/>
      <c r="D42" s="130">
        <f>IF(D38=0,0,IF(D38&gt;D19,2,IF(D38=D19,1,0)))</f>
        <v>0</v>
      </c>
      <c r="E42" s="131"/>
      <c r="F42" s="130">
        <f>IF(F38=0,0,IF(F38&gt;F19,2,IF(F38=F19,1,0)))</f>
        <v>0</v>
      </c>
      <c r="G42" s="131"/>
      <c r="H42" s="130">
        <f>IF(H38=0,0,IF(H38&gt;H19,2,IF(H38=H19,1,0)))</f>
        <v>0</v>
      </c>
      <c r="I42" s="131"/>
      <c r="J42" s="130">
        <f>IF(J38=0,0,IF(J38&gt;J19,2,IF(J38=J19,1,0)))</f>
        <v>0</v>
      </c>
      <c r="K42" s="131"/>
      <c r="L42" s="130">
        <f>IF(L38=0,0,IF(L38&gt;L19,2,IF(L38=L19,1,0)))</f>
        <v>0</v>
      </c>
      <c r="M42" s="131"/>
      <c r="N42" s="13">
        <f>N43</f>
        <v>0</v>
      </c>
      <c r="O42" s="36">
        <f>SUM(D42:N42)</f>
        <v>0</v>
      </c>
    </row>
    <row r="43" spans="1:15" ht="18" customHeight="1" x14ac:dyDescent="0.3">
      <c r="A43" s="40"/>
      <c r="B43" s="143" t="s">
        <v>45</v>
      </c>
      <c r="C43" s="144"/>
      <c r="D43" s="145">
        <f>SUM(D40:D42)</f>
        <v>0</v>
      </c>
      <c r="E43" s="146"/>
      <c r="F43" s="145">
        <f t="shared" ref="F43" si="22">SUM(F40:F42)</f>
        <v>0</v>
      </c>
      <c r="G43" s="146"/>
      <c r="H43" s="145">
        <f t="shared" ref="H43" si="23">SUM(H40:H42)</f>
        <v>0</v>
      </c>
      <c r="I43" s="146"/>
      <c r="J43" s="145">
        <f t="shared" ref="J43" si="24">SUM(J40:J42)</f>
        <v>0</v>
      </c>
      <c r="K43" s="146"/>
      <c r="L43" s="145">
        <f t="shared" ref="L43" si="25">SUM(L40:L42)</f>
        <v>0</v>
      </c>
      <c r="M43" s="146"/>
      <c r="N43" s="43">
        <f>IF(N38=0,0,IF(N38&gt;N19,6,IF(N38=N19,3,0)))</f>
        <v>0</v>
      </c>
      <c r="O43" s="44">
        <f>SUM(D43:N43)</f>
        <v>0</v>
      </c>
    </row>
    <row r="44" spans="1:15" ht="18" customHeight="1" x14ac:dyDescent="0.3">
      <c r="A44" s="56"/>
      <c r="B44" s="57"/>
      <c r="C44" s="57"/>
      <c r="D44" s="58"/>
      <c r="E44" s="58"/>
      <c r="F44" s="58"/>
      <c r="G44" s="58"/>
      <c r="H44" s="58"/>
      <c r="I44" s="58"/>
      <c r="J44" s="58"/>
      <c r="K44" s="58"/>
      <c r="L44" s="58"/>
      <c r="M44" s="58"/>
      <c r="N44" s="58"/>
      <c r="O44" s="59"/>
    </row>
    <row r="45" spans="1:15" ht="17.25" customHeight="1" x14ac:dyDescent="0.3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7"/>
      <c r="O45" s="7"/>
    </row>
    <row r="46" spans="1:15" s="8" customFormat="1" ht="22.5" customHeight="1" x14ac:dyDescent="0.3">
      <c r="A46" s="103" t="str">
        <f>A1</f>
        <v xml:space="preserve">Lietuvos  boulingo  A  lyga  -  x  etapas,  x  ratas </v>
      </c>
      <c r="B46" s="103"/>
      <c r="C46" s="103"/>
      <c r="D46" s="103"/>
      <c r="E46" s="103"/>
      <c r="F46" s="103"/>
      <c r="G46" s="103"/>
      <c r="H46" s="103"/>
      <c r="I46" s="103"/>
      <c r="J46" s="103"/>
      <c r="K46" s="103"/>
      <c r="L46" s="103"/>
      <c r="M46" s="103"/>
      <c r="N46" s="103"/>
      <c r="O46" s="103"/>
    </row>
    <row r="47" spans="1:15" ht="17.25" customHeight="1" x14ac:dyDescent="0.3">
      <c r="A47" s="3"/>
      <c r="B47" s="3"/>
      <c r="C47" s="104" t="str">
        <f>Protokolas!F12</f>
        <v>Boulingo centro pavadinimas, Miestas</v>
      </c>
      <c r="D47" s="104"/>
      <c r="E47" s="104"/>
      <c r="F47" s="104"/>
      <c r="G47" s="104"/>
      <c r="H47" s="104"/>
      <c r="I47" s="104"/>
      <c r="J47" s="104"/>
      <c r="K47" s="105" t="str">
        <f>Protokolas!F10</f>
        <v>202*-**-**</v>
      </c>
      <c r="L47" s="105"/>
      <c r="M47" s="3"/>
      <c r="N47" s="2"/>
      <c r="O47" s="2"/>
    </row>
    <row r="48" spans="1:15" x14ac:dyDescent="0.3">
      <c r="M48" s="2"/>
      <c r="N48" s="2"/>
      <c r="O48" s="2"/>
    </row>
    <row r="49" spans="1:15" ht="17.25" customHeight="1" x14ac:dyDescent="0.3">
      <c r="B49" s="102" t="s">
        <v>38</v>
      </c>
      <c r="C49" s="106" t="str">
        <f>C4</f>
        <v>Komanda A</v>
      </c>
      <c r="D49" s="153"/>
      <c r="E49" s="153"/>
      <c r="F49" s="153"/>
      <c r="G49" s="153"/>
      <c r="H49" s="153"/>
      <c r="I49" s="153"/>
      <c r="J49" s="153"/>
      <c r="K49" s="108">
        <f>O24</f>
        <v>0</v>
      </c>
      <c r="L49" s="109"/>
      <c r="M49" s="5"/>
      <c r="N49" s="2"/>
      <c r="O49" s="2"/>
    </row>
    <row r="50" spans="1:15" ht="17.25" customHeight="1" x14ac:dyDescent="0.3">
      <c r="B50" s="102" t="s">
        <v>16</v>
      </c>
      <c r="C50" s="110" t="str">
        <f>C5</f>
        <v>Komanda B</v>
      </c>
      <c r="D50" s="154"/>
      <c r="E50" s="154"/>
      <c r="F50" s="154"/>
      <c r="G50" s="154"/>
      <c r="H50" s="154"/>
      <c r="I50" s="154"/>
      <c r="J50" s="154"/>
      <c r="K50" s="112">
        <f>O43</f>
        <v>0</v>
      </c>
      <c r="L50" s="113"/>
      <c r="M50" s="5"/>
      <c r="N50" s="2"/>
      <c r="O50" s="2"/>
    </row>
    <row r="51" spans="1:15" ht="7.5" customHeigh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</row>
    <row r="52" spans="1:15" ht="17.25" customHeight="1" x14ac:dyDescent="0.3">
      <c r="A52" s="147" t="s">
        <v>5</v>
      </c>
      <c r="B52" s="148" t="s">
        <v>46</v>
      </c>
      <c r="C52" s="148"/>
      <c r="D52" s="149" t="s">
        <v>47</v>
      </c>
      <c r="E52" s="149"/>
      <c r="F52" s="150" t="s">
        <v>48</v>
      </c>
      <c r="G52" s="150"/>
      <c r="H52" s="150"/>
      <c r="I52" s="150"/>
      <c r="J52" s="150"/>
      <c r="K52" s="150"/>
      <c r="L52" s="150"/>
      <c r="M52" s="150"/>
      <c r="N52" s="155" t="s">
        <v>49</v>
      </c>
      <c r="O52" s="155" t="s">
        <v>50</v>
      </c>
    </row>
    <row r="53" spans="1:15" ht="17.25" customHeight="1" x14ac:dyDescent="0.3">
      <c r="A53" s="147"/>
      <c r="B53" s="148"/>
      <c r="C53" s="148"/>
      <c r="D53" s="149"/>
      <c r="E53" s="149"/>
      <c r="F53" s="151" t="s">
        <v>51</v>
      </c>
      <c r="G53" s="151"/>
      <c r="H53" s="151" t="s">
        <v>52</v>
      </c>
      <c r="I53" s="151"/>
      <c r="J53" s="151" t="s">
        <v>12</v>
      </c>
      <c r="K53" s="151"/>
      <c r="L53" s="152" t="s">
        <v>50</v>
      </c>
      <c r="M53" s="152"/>
      <c r="N53" s="156"/>
      <c r="O53" s="156"/>
    </row>
    <row r="54" spans="1:15" customFormat="1" ht="7.5" customHeight="1" x14ac:dyDescent="0.3"/>
    <row r="55" spans="1:15" ht="21.75" customHeight="1" x14ac:dyDescent="0.3">
      <c r="A55" s="161" t="str">
        <f>A7</f>
        <v>Namų komanda</v>
      </c>
      <c r="B55" s="162"/>
      <c r="C55" s="163" t="str">
        <f>C7</f>
        <v>Komanda A</v>
      </c>
      <c r="D55" s="164"/>
      <c r="E55" s="164"/>
      <c r="F55" s="164"/>
      <c r="G55" s="164"/>
      <c r="H55" s="164"/>
      <c r="I55" s="164"/>
      <c r="J55" s="164"/>
      <c r="K55" s="164"/>
      <c r="L55" s="164"/>
      <c r="M55" s="164"/>
      <c r="N55" s="164"/>
      <c r="O55" s="165"/>
    </row>
    <row r="56" spans="1:15" ht="21.75" customHeight="1" x14ac:dyDescent="0.3">
      <c r="A56" s="49">
        <v>1</v>
      </c>
      <c r="B56" s="166">
        <f t="shared" ref="B56:B62" si="26">B10</f>
        <v>0</v>
      </c>
      <c r="C56" s="166"/>
      <c r="D56" s="167">
        <f t="shared" ref="D56:D62" si="27">IF($D10&gt;0,1,0)+IF($F10&gt;0,1,0)+IF($H10&gt;0,1,0)+IF($J10&gt;0,1,0)+IF($L10&gt;0,1,0)</f>
        <v>0</v>
      </c>
      <c r="E56" s="167"/>
      <c r="F56" s="168">
        <f t="shared" ref="F56:F62" si="28">IF(D10=1,D$21,0)+IF(D10=2,D$22,0)+IF(F10=1,F$21,0)+IF(F10=2,F$22,0)+IF(H10=1,H$21,0)+IF(H10=2,H$22,0)+IF(J10=1,J$21,0)+IF(J10=2,J$22,0)+IF(L10=1,L$21,0)+IF(L10=2,L$22,0)</f>
        <v>0</v>
      </c>
      <c r="G56" s="168"/>
      <c r="H56" s="168">
        <f t="shared" ref="H56:H62" si="29">IF($D10&gt;0,$D$23,0)+IF($F10&gt;0,$F$23,0)+IF($H10&gt;0,$H$23,0)+IF($J10&gt;0,$J$23,0)+IF($L10&gt;0,$L$23,0)</f>
        <v>0</v>
      </c>
      <c r="I56" s="168"/>
      <c r="J56" s="168">
        <f t="shared" ref="J56:J62" si="30">SUM(F56:I56)</f>
        <v>0</v>
      </c>
      <c r="K56" s="168"/>
      <c r="L56" s="169">
        <f t="shared" ref="L56:L62" si="31">IF(D56&gt;0,J56/D56,0)</f>
        <v>0</v>
      </c>
      <c r="M56" s="169"/>
      <c r="N56" s="14">
        <f t="shared" ref="N56:O62" si="32">N10</f>
        <v>0</v>
      </c>
      <c r="O56" s="45">
        <f t="shared" si="32"/>
        <v>0</v>
      </c>
    </row>
    <row r="57" spans="1:15" ht="21.75" customHeight="1" x14ac:dyDescent="0.3">
      <c r="A57" s="46">
        <v>2</v>
      </c>
      <c r="B57" s="157">
        <f t="shared" si="26"/>
        <v>0</v>
      </c>
      <c r="C57" s="157"/>
      <c r="D57" s="158">
        <f t="shared" si="27"/>
        <v>0</v>
      </c>
      <c r="E57" s="158"/>
      <c r="F57" s="159">
        <f t="shared" si="28"/>
        <v>0</v>
      </c>
      <c r="G57" s="159"/>
      <c r="H57" s="159">
        <f t="shared" si="29"/>
        <v>0</v>
      </c>
      <c r="I57" s="159"/>
      <c r="J57" s="159">
        <f t="shared" si="30"/>
        <v>0</v>
      </c>
      <c r="K57" s="159"/>
      <c r="L57" s="160">
        <f t="shared" si="31"/>
        <v>0</v>
      </c>
      <c r="M57" s="160"/>
      <c r="N57" s="14">
        <f t="shared" si="32"/>
        <v>0</v>
      </c>
      <c r="O57" s="45">
        <f t="shared" si="32"/>
        <v>0</v>
      </c>
    </row>
    <row r="58" spans="1:15" ht="21.75" customHeight="1" x14ac:dyDescent="0.3">
      <c r="A58" s="49">
        <v>3</v>
      </c>
      <c r="B58" s="170">
        <f t="shared" si="26"/>
        <v>0</v>
      </c>
      <c r="C58" s="170"/>
      <c r="D58" s="167">
        <f t="shared" si="27"/>
        <v>0</v>
      </c>
      <c r="E58" s="167"/>
      <c r="F58" s="168">
        <f t="shared" si="28"/>
        <v>0</v>
      </c>
      <c r="G58" s="168"/>
      <c r="H58" s="168">
        <f t="shared" si="29"/>
        <v>0</v>
      </c>
      <c r="I58" s="168"/>
      <c r="J58" s="168">
        <f t="shared" si="30"/>
        <v>0</v>
      </c>
      <c r="K58" s="168"/>
      <c r="L58" s="169">
        <f t="shared" si="31"/>
        <v>0</v>
      </c>
      <c r="M58" s="169"/>
      <c r="N58" s="14">
        <f t="shared" si="32"/>
        <v>0</v>
      </c>
      <c r="O58" s="45">
        <f t="shared" si="32"/>
        <v>0</v>
      </c>
    </row>
    <row r="59" spans="1:15" ht="21.75" customHeight="1" x14ac:dyDescent="0.3">
      <c r="A59" s="46">
        <v>4</v>
      </c>
      <c r="B59" s="157">
        <f t="shared" si="26"/>
        <v>0</v>
      </c>
      <c r="C59" s="157"/>
      <c r="D59" s="158">
        <f t="shared" si="27"/>
        <v>0</v>
      </c>
      <c r="E59" s="158"/>
      <c r="F59" s="159">
        <f t="shared" si="28"/>
        <v>0</v>
      </c>
      <c r="G59" s="159"/>
      <c r="H59" s="159">
        <f t="shared" si="29"/>
        <v>0</v>
      </c>
      <c r="I59" s="159"/>
      <c r="J59" s="159">
        <f t="shared" si="30"/>
        <v>0</v>
      </c>
      <c r="K59" s="159"/>
      <c r="L59" s="160">
        <f t="shared" si="31"/>
        <v>0</v>
      </c>
      <c r="M59" s="160"/>
      <c r="N59" s="14">
        <f t="shared" si="32"/>
        <v>0</v>
      </c>
      <c r="O59" s="45">
        <f t="shared" si="32"/>
        <v>0</v>
      </c>
    </row>
    <row r="60" spans="1:15" ht="21.75" customHeight="1" x14ac:dyDescent="0.3">
      <c r="A60" s="49">
        <v>5</v>
      </c>
      <c r="B60" s="170">
        <f t="shared" si="26"/>
        <v>0</v>
      </c>
      <c r="C60" s="170"/>
      <c r="D60" s="167">
        <f t="shared" si="27"/>
        <v>0</v>
      </c>
      <c r="E60" s="167"/>
      <c r="F60" s="168">
        <f t="shared" si="28"/>
        <v>0</v>
      </c>
      <c r="G60" s="168"/>
      <c r="H60" s="168">
        <f t="shared" si="29"/>
        <v>0</v>
      </c>
      <c r="I60" s="168"/>
      <c r="J60" s="168">
        <f t="shared" si="30"/>
        <v>0</v>
      </c>
      <c r="K60" s="168"/>
      <c r="L60" s="169">
        <f t="shared" si="31"/>
        <v>0</v>
      </c>
      <c r="M60" s="169"/>
      <c r="N60" s="14">
        <f t="shared" si="32"/>
        <v>0</v>
      </c>
      <c r="O60" s="45">
        <f t="shared" si="32"/>
        <v>0</v>
      </c>
    </row>
    <row r="61" spans="1:15" ht="21.75" customHeight="1" x14ac:dyDescent="0.3">
      <c r="A61" s="46">
        <v>6</v>
      </c>
      <c r="B61" s="157">
        <f t="shared" si="26"/>
        <v>0</v>
      </c>
      <c r="C61" s="157"/>
      <c r="D61" s="158">
        <f t="shared" si="27"/>
        <v>0</v>
      </c>
      <c r="E61" s="158"/>
      <c r="F61" s="159">
        <f t="shared" si="28"/>
        <v>0</v>
      </c>
      <c r="G61" s="159"/>
      <c r="H61" s="159">
        <f t="shared" si="29"/>
        <v>0</v>
      </c>
      <c r="I61" s="159"/>
      <c r="J61" s="159">
        <f t="shared" si="30"/>
        <v>0</v>
      </c>
      <c r="K61" s="159"/>
      <c r="L61" s="160">
        <f t="shared" si="31"/>
        <v>0</v>
      </c>
      <c r="M61" s="160"/>
      <c r="N61" s="14">
        <f t="shared" si="32"/>
        <v>0</v>
      </c>
      <c r="O61" s="45">
        <f t="shared" si="32"/>
        <v>0</v>
      </c>
    </row>
    <row r="62" spans="1:15" ht="21.75" customHeight="1" x14ac:dyDescent="0.3">
      <c r="A62" s="50">
        <v>7</v>
      </c>
      <c r="B62" s="171">
        <f t="shared" si="26"/>
        <v>0</v>
      </c>
      <c r="C62" s="171"/>
      <c r="D62" s="172">
        <f t="shared" si="27"/>
        <v>0</v>
      </c>
      <c r="E62" s="172"/>
      <c r="F62" s="173">
        <f t="shared" si="28"/>
        <v>0</v>
      </c>
      <c r="G62" s="173"/>
      <c r="H62" s="173">
        <f t="shared" si="29"/>
        <v>0</v>
      </c>
      <c r="I62" s="173"/>
      <c r="J62" s="173">
        <f t="shared" si="30"/>
        <v>0</v>
      </c>
      <c r="K62" s="173"/>
      <c r="L62" s="174">
        <f t="shared" si="31"/>
        <v>0</v>
      </c>
      <c r="M62" s="174"/>
      <c r="N62" s="47">
        <f t="shared" si="32"/>
        <v>0</v>
      </c>
      <c r="O62" s="48">
        <f t="shared" si="32"/>
        <v>0</v>
      </c>
    </row>
    <row r="63" spans="1:15" customFormat="1" ht="7.5" customHeight="1" x14ac:dyDescent="0.3"/>
    <row r="64" spans="1:15" ht="21.75" customHeight="1" x14ac:dyDescent="0.3">
      <c r="A64" s="161" t="str">
        <f>A26</f>
        <v>Svečių komanda</v>
      </c>
      <c r="B64" s="162"/>
      <c r="C64" s="163" t="str">
        <f>C26</f>
        <v>Komanda B</v>
      </c>
      <c r="D64" s="164"/>
      <c r="E64" s="164"/>
      <c r="F64" s="164"/>
      <c r="G64" s="164"/>
      <c r="H64" s="164"/>
      <c r="I64" s="164"/>
      <c r="J64" s="164"/>
      <c r="K64" s="164"/>
      <c r="L64" s="164"/>
      <c r="M64" s="164"/>
      <c r="N64" s="164"/>
      <c r="O64" s="165"/>
    </row>
    <row r="65" spans="1:15" ht="21.75" customHeight="1" x14ac:dyDescent="0.3">
      <c r="A65" s="49">
        <v>1</v>
      </c>
      <c r="B65" s="170">
        <f t="shared" ref="B65:B71" si="33">B29</f>
        <v>0</v>
      </c>
      <c r="C65" s="170"/>
      <c r="D65" s="167">
        <f t="shared" ref="D65:D71" si="34">IF($D29&gt;0,1,0)+IF($F29&gt;0,1,0)+IF($H29&gt;0,1,0)+IF($J29&gt;0,1,0)+IF($L29&gt;0,1,0)</f>
        <v>0</v>
      </c>
      <c r="E65" s="167"/>
      <c r="F65" s="168">
        <f>IF(D29=1,D$40,0)+IF(D29=2,D41,0)+IF(F29=1,F$40,0)+IF(F29=2,F$41,0)+IF(H29=1,H$40,0)+IF(H29=2,H$41,0)+IF(J29=1,J$40,0)+IF(J29=2,J$41,0)+IF(L29=1,L$40,0)+IF(L29=2,L$41,0)</f>
        <v>0</v>
      </c>
      <c r="G65" s="168"/>
      <c r="H65" s="168">
        <f t="shared" ref="H65:H71" si="35">IF($D29&gt;0,$D$42,0)+IF($F29&gt;0,$F$42,0)+IF($H29&gt;0,$H$42,0)+IF($J29&gt;0,$J$42,0)+IF($L29&gt;0,$L$42,0)</f>
        <v>0</v>
      </c>
      <c r="I65" s="168"/>
      <c r="J65" s="168">
        <f t="shared" ref="J65:J71" si="36">SUM(F65:I65)</f>
        <v>0</v>
      </c>
      <c r="K65" s="168"/>
      <c r="L65" s="169">
        <f t="shared" ref="L65:L71" si="37">IF(D65&gt;0,J65/D65,0)</f>
        <v>0</v>
      </c>
      <c r="M65" s="169"/>
      <c r="N65" s="14">
        <f>N29</f>
        <v>0</v>
      </c>
      <c r="O65" s="45">
        <f>O29</f>
        <v>0</v>
      </c>
    </row>
    <row r="66" spans="1:15" ht="21.75" customHeight="1" x14ac:dyDescent="0.3">
      <c r="A66" s="46">
        <v>2</v>
      </c>
      <c r="B66" s="157">
        <f t="shared" si="33"/>
        <v>0</v>
      </c>
      <c r="C66" s="157"/>
      <c r="D66" s="158">
        <f t="shared" si="34"/>
        <v>0</v>
      </c>
      <c r="E66" s="158"/>
      <c r="F66" s="159">
        <f>IF(D30=1,D$40,0)+IF(D30=2,D41,0)+IF(F30=1,F$40,0)+IF(F30=2,F$41,0)+IF(H30=1,H$40,0)+IF(H30=2,H$41,0)+IF(J30=1,J$40,0)+IF(J30=2,J$41,0)+IF(L30=1,L$40,0)+IF(L30=2,L$41,0)</f>
        <v>0</v>
      </c>
      <c r="G66" s="159"/>
      <c r="H66" s="159">
        <f t="shared" si="35"/>
        <v>0</v>
      </c>
      <c r="I66" s="159"/>
      <c r="J66" s="159">
        <f t="shared" si="36"/>
        <v>0</v>
      </c>
      <c r="K66" s="159"/>
      <c r="L66" s="160">
        <f t="shared" si="37"/>
        <v>0</v>
      </c>
      <c r="M66" s="160"/>
      <c r="N66" s="14">
        <f t="shared" ref="N66:O71" si="38">N30</f>
        <v>0</v>
      </c>
      <c r="O66" s="45">
        <f t="shared" si="38"/>
        <v>0</v>
      </c>
    </row>
    <row r="67" spans="1:15" ht="21.75" customHeight="1" x14ac:dyDescent="0.3">
      <c r="A67" s="49">
        <v>3</v>
      </c>
      <c r="B67" s="170">
        <f t="shared" si="33"/>
        <v>0</v>
      </c>
      <c r="C67" s="170"/>
      <c r="D67" s="167">
        <f t="shared" si="34"/>
        <v>0</v>
      </c>
      <c r="E67" s="167"/>
      <c r="F67" s="168">
        <f>IF(D31=1,D$40,0)+IF(D31=2,D41,0)+IF(F31=1,F$40,0)+IF(F31=2,F$41,0)+IF(H31=1,H$40,0)+IF(H31=2,H$41,0)+IF(J31=1,J$40,0)+IF(J31=2,J$41,0)+IF(L31=1,L$40,0)+IF(L31=2,L$41,0)</f>
        <v>0</v>
      </c>
      <c r="G67" s="168"/>
      <c r="H67" s="168">
        <f t="shared" si="35"/>
        <v>0</v>
      </c>
      <c r="I67" s="168"/>
      <c r="J67" s="168">
        <f t="shared" si="36"/>
        <v>0</v>
      </c>
      <c r="K67" s="168"/>
      <c r="L67" s="169">
        <f t="shared" si="37"/>
        <v>0</v>
      </c>
      <c r="M67" s="169"/>
      <c r="N67" s="14">
        <f t="shared" si="38"/>
        <v>0</v>
      </c>
      <c r="O67" s="45">
        <f t="shared" si="38"/>
        <v>0</v>
      </c>
    </row>
    <row r="68" spans="1:15" ht="21.75" customHeight="1" x14ac:dyDescent="0.3">
      <c r="A68" s="46">
        <v>4</v>
      </c>
      <c r="B68" s="157">
        <f t="shared" si="33"/>
        <v>0</v>
      </c>
      <c r="C68" s="157"/>
      <c r="D68" s="158">
        <f t="shared" si="34"/>
        <v>0</v>
      </c>
      <c r="E68" s="158"/>
      <c r="F68" s="159">
        <f>IF(D32=1,D$40,0)+IF(D32=2,D41,0)+IF(F32=1,F$40,0)+IF(F32=2,F$41,0)+IF(H32=1,H$40,0)+IF(H32=2,H$41,0)+IF(J32=1,J$40,0)+IF(J32=2,J$41,0)+IF(L32=1,L$40,0)+IF(L32=2,L$41,0)</f>
        <v>0</v>
      </c>
      <c r="G68" s="159"/>
      <c r="H68" s="159">
        <f t="shared" si="35"/>
        <v>0</v>
      </c>
      <c r="I68" s="159"/>
      <c r="J68" s="159">
        <f t="shared" si="36"/>
        <v>0</v>
      </c>
      <c r="K68" s="159"/>
      <c r="L68" s="160">
        <f t="shared" si="37"/>
        <v>0</v>
      </c>
      <c r="M68" s="160"/>
      <c r="N68" s="14">
        <f t="shared" si="38"/>
        <v>0</v>
      </c>
      <c r="O68" s="45">
        <f t="shared" si="38"/>
        <v>0</v>
      </c>
    </row>
    <row r="69" spans="1:15" ht="21.75" customHeight="1" x14ac:dyDescent="0.3">
      <c r="A69" s="49">
        <v>5</v>
      </c>
      <c r="B69" s="170">
        <f t="shared" si="33"/>
        <v>0</v>
      </c>
      <c r="C69" s="170"/>
      <c r="D69" s="167">
        <f t="shared" si="34"/>
        <v>0</v>
      </c>
      <c r="E69" s="167"/>
      <c r="F69" s="168">
        <f>IF(D33=1,D$40,0)+IF(D33=2,D41,0)+IF(F33=1,F$40,0)+IF(F33=2,F$41,0)+IF(H33=1,H$40,0)+IF(H33=2,H$41,0)+IF(J33=1,J$40,0)+IF(J33=2,J$41,0)+IF(L33=1,L$40,0)+IF(L33=2,L$41,0)</f>
        <v>0</v>
      </c>
      <c r="G69" s="168"/>
      <c r="H69" s="168">
        <f t="shared" si="35"/>
        <v>0</v>
      </c>
      <c r="I69" s="168"/>
      <c r="J69" s="168">
        <f t="shared" si="36"/>
        <v>0</v>
      </c>
      <c r="K69" s="168"/>
      <c r="L69" s="169">
        <f t="shared" si="37"/>
        <v>0</v>
      </c>
      <c r="M69" s="169"/>
      <c r="N69" s="14">
        <f t="shared" si="38"/>
        <v>0</v>
      </c>
      <c r="O69" s="45">
        <f t="shared" si="38"/>
        <v>0</v>
      </c>
    </row>
    <row r="70" spans="1:15" ht="21.75" customHeight="1" x14ac:dyDescent="0.3">
      <c r="A70" s="46">
        <v>6</v>
      </c>
      <c r="B70" s="157">
        <f t="shared" si="33"/>
        <v>0</v>
      </c>
      <c r="C70" s="157"/>
      <c r="D70" s="158">
        <f t="shared" si="34"/>
        <v>0</v>
      </c>
      <c r="E70" s="158"/>
      <c r="F70" s="159">
        <f>IF(D34=1,D$40,0)+IF(D34=2,D41,0)+IF(F34=1,F$40,0)+IF(F34=2,F$41,0)+IF(H34=1,H$40,0)+IF(H34=2,H$41,0)+IF(J34=1,J$40,0)+IF(J34=2,J$41,0)+IF(L34=1,L$40,0)+IF(L34=2,L$41,0)</f>
        <v>0</v>
      </c>
      <c r="G70" s="159"/>
      <c r="H70" s="159">
        <f t="shared" si="35"/>
        <v>0</v>
      </c>
      <c r="I70" s="159"/>
      <c r="J70" s="159">
        <f t="shared" si="36"/>
        <v>0</v>
      </c>
      <c r="K70" s="159"/>
      <c r="L70" s="160">
        <f t="shared" si="37"/>
        <v>0</v>
      </c>
      <c r="M70" s="160"/>
      <c r="N70" s="14">
        <f t="shared" si="38"/>
        <v>0</v>
      </c>
      <c r="O70" s="45">
        <f t="shared" si="38"/>
        <v>0</v>
      </c>
    </row>
    <row r="71" spans="1:15" ht="21.75" customHeight="1" x14ac:dyDescent="0.3">
      <c r="A71" s="50">
        <v>7</v>
      </c>
      <c r="B71" s="171">
        <f t="shared" si="33"/>
        <v>0</v>
      </c>
      <c r="C71" s="171"/>
      <c r="D71" s="172">
        <f t="shared" si="34"/>
        <v>0</v>
      </c>
      <c r="E71" s="172"/>
      <c r="F71" s="173">
        <f>IF(D35=1,D$40,0)+IF(D35=2,D41,0)+IF(F35=1,F$40,0)+IF(F35=2,F$41,0)+IF(H35=1,H$40,0)+IF(H35=2,H$41,0)+IF(J35=1,J$40,0)+IF(J35=2,J$41,0)+IF(L35=1,L$40,0)+IF(L35=2,L$41,0)</f>
        <v>0</v>
      </c>
      <c r="G71" s="173"/>
      <c r="H71" s="173">
        <f t="shared" si="35"/>
        <v>0</v>
      </c>
      <c r="I71" s="173"/>
      <c r="J71" s="173">
        <f t="shared" si="36"/>
        <v>0</v>
      </c>
      <c r="K71" s="173"/>
      <c r="L71" s="174">
        <f t="shared" si="37"/>
        <v>0</v>
      </c>
      <c r="M71" s="174"/>
      <c r="N71" s="47">
        <f t="shared" si="38"/>
        <v>0</v>
      </c>
      <c r="O71" s="48">
        <f t="shared" si="38"/>
        <v>0</v>
      </c>
    </row>
  </sheetData>
  <sheetProtection algorithmName="SHA-512" hashValue="S30EPr7WFo1hQ7oyb9olfMEU5Oh9FSE2cXw81zVqq4vpnKINYpzJK14IAMkne1lFvwMmvNYCM+agUl6WtqmK1Q==" saltValue="5FNrpeJRaDTWQCEyTfYgMQ==" spinCount="100000" sheet="1" objects="1" scenarios="1"/>
  <mergeCells count="234">
    <mergeCell ref="B71:C71"/>
    <mergeCell ref="D71:E71"/>
    <mergeCell ref="F71:G71"/>
    <mergeCell ref="H71:I71"/>
    <mergeCell ref="J71:K71"/>
    <mergeCell ref="L71:M71"/>
    <mergeCell ref="B70:C70"/>
    <mergeCell ref="D70:E70"/>
    <mergeCell ref="F70:G70"/>
    <mergeCell ref="H70:I70"/>
    <mergeCell ref="J70:K70"/>
    <mergeCell ref="L70:M70"/>
    <mergeCell ref="B69:C69"/>
    <mergeCell ref="D69:E69"/>
    <mergeCell ref="F69:G69"/>
    <mergeCell ref="H69:I69"/>
    <mergeCell ref="J69:K69"/>
    <mergeCell ref="L69:M69"/>
    <mergeCell ref="B68:C68"/>
    <mergeCell ref="D68:E68"/>
    <mergeCell ref="F68:G68"/>
    <mergeCell ref="H68:I68"/>
    <mergeCell ref="J68:K68"/>
    <mergeCell ref="L68:M68"/>
    <mergeCell ref="B67:C67"/>
    <mergeCell ref="D67:E67"/>
    <mergeCell ref="F67:G67"/>
    <mergeCell ref="H67:I67"/>
    <mergeCell ref="J67:K67"/>
    <mergeCell ref="L67:M67"/>
    <mergeCell ref="B66:C66"/>
    <mergeCell ref="D66:E66"/>
    <mergeCell ref="F66:G66"/>
    <mergeCell ref="H66:I66"/>
    <mergeCell ref="J66:K66"/>
    <mergeCell ref="L66:M66"/>
    <mergeCell ref="A64:B64"/>
    <mergeCell ref="C64:O64"/>
    <mergeCell ref="B65:C65"/>
    <mergeCell ref="D65:E65"/>
    <mergeCell ref="F65:G65"/>
    <mergeCell ref="H65:I65"/>
    <mergeCell ref="J65:K65"/>
    <mergeCell ref="L65:M65"/>
    <mergeCell ref="B62:C62"/>
    <mergeCell ref="D62:E62"/>
    <mergeCell ref="F62:G62"/>
    <mergeCell ref="H62:I62"/>
    <mergeCell ref="J62:K62"/>
    <mergeCell ref="L62:M62"/>
    <mergeCell ref="B61:C61"/>
    <mergeCell ref="D61:E61"/>
    <mergeCell ref="F61:G61"/>
    <mergeCell ref="H61:I61"/>
    <mergeCell ref="J61:K61"/>
    <mergeCell ref="L61:M61"/>
    <mergeCell ref="B60:C60"/>
    <mergeCell ref="D60:E60"/>
    <mergeCell ref="F60:G60"/>
    <mergeCell ref="H60:I60"/>
    <mergeCell ref="J60:K60"/>
    <mergeCell ref="L60:M60"/>
    <mergeCell ref="B59:C59"/>
    <mergeCell ref="D59:E59"/>
    <mergeCell ref="F59:G59"/>
    <mergeCell ref="H59:I59"/>
    <mergeCell ref="J59:K59"/>
    <mergeCell ref="L59:M59"/>
    <mergeCell ref="B58:C58"/>
    <mergeCell ref="D58:E58"/>
    <mergeCell ref="F58:G58"/>
    <mergeCell ref="H58:I58"/>
    <mergeCell ref="J58:K58"/>
    <mergeCell ref="L58:M58"/>
    <mergeCell ref="B57:C57"/>
    <mergeCell ref="D57:E57"/>
    <mergeCell ref="F57:G57"/>
    <mergeCell ref="H57:I57"/>
    <mergeCell ref="J57:K57"/>
    <mergeCell ref="L57:M57"/>
    <mergeCell ref="A55:B55"/>
    <mergeCell ref="C55:O55"/>
    <mergeCell ref="B56:C56"/>
    <mergeCell ref="D56:E56"/>
    <mergeCell ref="F56:G56"/>
    <mergeCell ref="H56:I56"/>
    <mergeCell ref="J56:K56"/>
    <mergeCell ref="L56:M56"/>
    <mergeCell ref="A52:A53"/>
    <mergeCell ref="B52:C53"/>
    <mergeCell ref="D52:E53"/>
    <mergeCell ref="F52:M52"/>
    <mergeCell ref="F53:G53"/>
    <mergeCell ref="H53:I53"/>
    <mergeCell ref="J53:K53"/>
    <mergeCell ref="L53:M53"/>
    <mergeCell ref="A46:O46"/>
    <mergeCell ref="C47:J47"/>
    <mergeCell ref="K47:L47"/>
    <mergeCell ref="C49:J49"/>
    <mergeCell ref="K49:L49"/>
    <mergeCell ref="C50:J50"/>
    <mergeCell ref="K50:L50"/>
    <mergeCell ref="N52:N53"/>
    <mergeCell ref="O52:O53"/>
    <mergeCell ref="B43:C43"/>
    <mergeCell ref="D43:E43"/>
    <mergeCell ref="F43:G43"/>
    <mergeCell ref="H43:I43"/>
    <mergeCell ref="J43:K43"/>
    <mergeCell ref="L43:M43"/>
    <mergeCell ref="B42:C42"/>
    <mergeCell ref="D42:E42"/>
    <mergeCell ref="F42:G42"/>
    <mergeCell ref="H42:I42"/>
    <mergeCell ref="J42:K42"/>
    <mergeCell ref="L42:M42"/>
    <mergeCell ref="N40:N41"/>
    <mergeCell ref="B41:C41"/>
    <mergeCell ref="D41:E41"/>
    <mergeCell ref="F41:G41"/>
    <mergeCell ref="H41:I41"/>
    <mergeCell ref="J41:K41"/>
    <mergeCell ref="L41:M41"/>
    <mergeCell ref="B40:C40"/>
    <mergeCell ref="D40:E40"/>
    <mergeCell ref="F40:G40"/>
    <mergeCell ref="H40:I40"/>
    <mergeCell ref="J40:K40"/>
    <mergeCell ref="L40:M40"/>
    <mergeCell ref="B39:C39"/>
    <mergeCell ref="D39:E39"/>
    <mergeCell ref="F39:G39"/>
    <mergeCell ref="H39:I39"/>
    <mergeCell ref="J39:K39"/>
    <mergeCell ref="L39:M39"/>
    <mergeCell ref="D37:E37"/>
    <mergeCell ref="F37:G37"/>
    <mergeCell ref="H37:I37"/>
    <mergeCell ref="J37:K37"/>
    <mergeCell ref="L37:M37"/>
    <mergeCell ref="D38:E38"/>
    <mergeCell ref="F38:G38"/>
    <mergeCell ref="H38:I38"/>
    <mergeCell ref="J38:K38"/>
    <mergeCell ref="L38:M38"/>
    <mergeCell ref="B37:C37"/>
    <mergeCell ref="B38:C38"/>
    <mergeCell ref="N27:N28"/>
    <mergeCell ref="O27:O28"/>
    <mergeCell ref="D36:E36"/>
    <mergeCell ref="F36:G36"/>
    <mergeCell ref="H36:I36"/>
    <mergeCell ref="J36:K36"/>
    <mergeCell ref="L36:M36"/>
    <mergeCell ref="A26:B26"/>
    <mergeCell ref="C26:O26"/>
    <mergeCell ref="A27:A28"/>
    <mergeCell ref="B27:B28"/>
    <mergeCell ref="C27:C28"/>
    <mergeCell ref="D27:E27"/>
    <mergeCell ref="F27:G27"/>
    <mergeCell ref="H27:I27"/>
    <mergeCell ref="J27:K27"/>
    <mergeCell ref="L27:M27"/>
    <mergeCell ref="B36:C36"/>
    <mergeCell ref="B24:C24"/>
    <mergeCell ref="D24:E24"/>
    <mergeCell ref="F24:G24"/>
    <mergeCell ref="H24:I24"/>
    <mergeCell ref="J24:K24"/>
    <mergeCell ref="L24:M24"/>
    <mergeCell ref="B23:C23"/>
    <mergeCell ref="D23:E23"/>
    <mergeCell ref="F23:G23"/>
    <mergeCell ref="H23:I23"/>
    <mergeCell ref="J23:K23"/>
    <mergeCell ref="L23:M23"/>
    <mergeCell ref="N21:N22"/>
    <mergeCell ref="B22:C22"/>
    <mergeCell ref="D22:E22"/>
    <mergeCell ref="F22:G22"/>
    <mergeCell ref="H22:I22"/>
    <mergeCell ref="J22:K22"/>
    <mergeCell ref="L22:M22"/>
    <mergeCell ref="B21:C21"/>
    <mergeCell ref="D21:E21"/>
    <mergeCell ref="F21:G21"/>
    <mergeCell ref="H21:I21"/>
    <mergeCell ref="J21:K21"/>
    <mergeCell ref="L21:M21"/>
    <mergeCell ref="B20:C20"/>
    <mergeCell ref="D20:E20"/>
    <mergeCell ref="F20:G20"/>
    <mergeCell ref="H20:I20"/>
    <mergeCell ref="J20:K20"/>
    <mergeCell ref="L20:M20"/>
    <mergeCell ref="D18:E18"/>
    <mergeCell ref="F18:G18"/>
    <mergeCell ref="H18:I18"/>
    <mergeCell ref="J18:K18"/>
    <mergeCell ref="L18:M18"/>
    <mergeCell ref="D19:E19"/>
    <mergeCell ref="F19:G19"/>
    <mergeCell ref="H19:I19"/>
    <mergeCell ref="J19:K19"/>
    <mergeCell ref="L19:M19"/>
    <mergeCell ref="B18:C18"/>
    <mergeCell ref="B19:C19"/>
    <mergeCell ref="D17:E17"/>
    <mergeCell ref="F17:G17"/>
    <mergeCell ref="H17:I17"/>
    <mergeCell ref="J17:K17"/>
    <mergeCell ref="L17:M17"/>
    <mergeCell ref="A7:B7"/>
    <mergeCell ref="C7:O7"/>
    <mergeCell ref="A8:A9"/>
    <mergeCell ref="B8:B9"/>
    <mergeCell ref="C8:C9"/>
    <mergeCell ref="D8:E8"/>
    <mergeCell ref="F8:G8"/>
    <mergeCell ref="H8:I8"/>
    <mergeCell ref="J8:K8"/>
    <mergeCell ref="L8:M8"/>
    <mergeCell ref="B17:C17"/>
    <mergeCell ref="A1:O1"/>
    <mergeCell ref="C2:J2"/>
    <mergeCell ref="K2:L2"/>
    <mergeCell ref="C4:J4"/>
    <mergeCell ref="K4:L4"/>
    <mergeCell ref="C5:J5"/>
    <mergeCell ref="K5:L5"/>
    <mergeCell ref="N8:N9"/>
    <mergeCell ref="O8:O9"/>
  </mergeCells>
  <conditionalFormatting sqref="M10:M16 K10:K16 I10:I16 G10:G16 E10:E16">
    <cfRule type="cellIs" dxfId="5" priority="4" operator="greaterThanOrEqual">
      <formula>300</formula>
    </cfRule>
    <cfRule type="cellIs" dxfId="4" priority="5" operator="between">
      <formula>250</formula>
      <formula>299</formula>
    </cfRule>
    <cfRule type="cellIs" dxfId="3" priority="6" operator="between">
      <formula>200</formula>
      <formula>249</formula>
    </cfRule>
  </conditionalFormatting>
  <conditionalFormatting sqref="M29:M35 K29:K35 I29:I35 G29:G35 E29:E35">
    <cfRule type="cellIs" dxfId="2" priority="1" operator="greaterThanOrEqual">
      <formula>300</formula>
    </cfRule>
    <cfRule type="cellIs" dxfId="1" priority="2" operator="between">
      <formula>250</formula>
      <formula>299</formula>
    </cfRule>
    <cfRule type="cellIs" dxfId="0" priority="3" operator="between">
      <formula>200</formula>
      <formula>249</formula>
    </cfRule>
  </conditionalFormatting>
  <dataValidations count="1">
    <dataValidation type="list" allowBlank="1" showInputMessage="1" showErrorMessage="1" errorTitle="Neteisinga pora" error="Pasirinkite porą iš sąrašo" sqref="F10:F16 H10:H16 L10:L16 F29:F35 H29:H35 L29:L35" xr:uid="{FA21C68F-4E7C-480C-941A-49D869819573}">
      <formula1>" 0, 1, 2"</formula1>
    </dataValidation>
  </dataValidations>
  <printOptions horizontalCentered="1"/>
  <pageMargins left="0.25" right="0.25" top="0.75" bottom="0.75" header="0.3" footer="0.3"/>
  <pageSetup paperSize="9" fitToHeight="0" orientation="portrait" r:id="rId1"/>
  <headerFooter>
    <oddHeader>&amp;C&amp;G</oddHeader>
  </headerFooter>
  <ignoredErrors>
    <ignoredError sqref="F21:G22 F40:G41" formula="1"/>
  </ignoredErrors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6E0641-2C7D-4C3D-87F9-7085191905A0}">
  <sheetPr codeName="Sheet2"/>
  <dimension ref="A1:R66"/>
  <sheetViews>
    <sheetView showGridLines="0" showZeros="0" zoomScaleNormal="100" zoomScaleSheetLayoutView="44" zoomScalePageLayoutView="70" workbookViewId="0">
      <selection activeCell="N6" sqref="N6:Q6"/>
    </sheetView>
  </sheetViews>
  <sheetFormatPr defaultColWidth="9.109375" defaultRowHeight="14.4" x14ac:dyDescent="0.3"/>
  <cols>
    <col min="1" max="18" width="5.44140625" style="20" customWidth="1"/>
    <col min="19" max="16384" width="9.109375" style="20"/>
  </cols>
  <sheetData>
    <row r="1" spans="1:18" x14ac:dyDescent="0.3">
      <c r="H1" s="179" t="s">
        <v>19</v>
      </c>
      <c r="I1" s="179"/>
      <c r="J1" s="179"/>
      <c r="K1" s="179"/>
      <c r="L1" s="179"/>
      <c r="M1" s="179"/>
      <c r="N1" s="179"/>
      <c r="O1" s="179"/>
    </row>
    <row r="2" spans="1:18" x14ac:dyDescent="0.3">
      <c r="H2" s="179"/>
      <c r="I2" s="179"/>
      <c r="J2" s="179"/>
      <c r="K2" s="179"/>
      <c r="L2" s="179"/>
      <c r="M2" s="179"/>
      <c r="N2" s="179"/>
      <c r="O2" s="179"/>
    </row>
    <row r="3" spans="1:18" x14ac:dyDescent="0.3">
      <c r="H3" s="180" t="s">
        <v>20</v>
      </c>
      <c r="I3" s="180"/>
      <c r="J3" s="180"/>
      <c r="K3" s="180"/>
      <c r="L3" s="180"/>
      <c r="M3" s="180"/>
      <c r="N3" s="180"/>
      <c r="O3" s="180"/>
    </row>
    <row r="5" spans="1:18" ht="7.5" customHeight="1" x14ac:dyDescent="0.3">
      <c r="A5" s="181"/>
      <c r="B5" s="182"/>
      <c r="C5" s="182"/>
      <c r="D5" s="182"/>
    </row>
    <row r="6" spans="1:18" ht="15.6" x14ac:dyDescent="0.3">
      <c r="B6" s="18" t="s">
        <v>78</v>
      </c>
      <c r="C6" s="18"/>
      <c r="D6" s="18"/>
      <c r="E6" s="18"/>
      <c r="F6" s="18"/>
      <c r="G6" s="18"/>
      <c r="H6" s="18"/>
      <c r="I6" s="18"/>
      <c r="M6" s="17"/>
      <c r="N6" s="183"/>
      <c r="O6" s="183"/>
      <c r="P6" s="183"/>
      <c r="Q6" s="183"/>
    </row>
    <row r="7" spans="1:18" x14ac:dyDescent="0.3">
      <c r="N7" s="184"/>
      <c r="O7" s="184"/>
      <c r="P7" s="184"/>
      <c r="Q7" s="184"/>
      <c r="R7" s="21"/>
    </row>
    <row r="8" spans="1:18" ht="22.5" customHeight="1" x14ac:dyDescent="0.3">
      <c r="B8" s="185" t="s">
        <v>76</v>
      </c>
      <c r="C8" s="185"/>
      <c r="D8" s="185"/>
      <c r="E8" s="185"/>
      <c r="F8" s="185"/>
      <c r="G8" s="185"/>
      <c r="H8" s="185"/>
      <c r="I8" s="185"/>
      <c r="J8" s="185"/>
      <c r="K8" s="185"/>
      <c r="L8" s="185"/>
      <c r="M8" s="185"/>
      <c r="N8" s="185"/>
      <c r="O8" s="185"/>
      <c r="P8" s="185"/>
      <c r="Q8" s="185"/>
      <c r="R8" s="21"/>
    </row>
    <row r="9" spans="1:18" ht="7.5" customHeight="1" x14ac:dyDescent="0.3">
      <c r="N9" s="15"/>
      <c r="O9" s="15"/>
      <c r="P9" s="15"/>
      <c r="Q9" s="15"/>
      <c r="R9" s="21"/>
    </row>
    <row r="10" spans="1:18" ht="22.5" customHeight="1" x14ac:dyDescent="0.3">
      <c r="B10" s="175" t="s">
        <v>26</v>
      </c>
      <c r="C10" s="175"/>
      <c r="D10" s="175"/>
      <c r="E10" s="175"/>
      <c r="F10" s="176" t="s">
        <v>75</v>
      </c>
      <c r="G10" s="177"/>
      <c r="H10" s="177"/>
      <c r="I10" s="177"/>
      <c r="J10" s="177"/>
      <c r="K10" s="177"/>
      <c r="L10" s="177"/>
      <c r="M10" s="177"/>
      <c r="N10" s="177"/>
      <c r="O10" s="177"/>
      <c r="P10" s="177"/>
      <c r="Q10" s="177"/>
      <c r="R10" s="15"/>
    </row>
    <row r="11" spans="1:18" ht="3.6" customHeight="1" x14ac:dyDescent="0.3">
      <c r="B11" s="178"/>
      <c r="C11" s="178"/>
      <c r="D11" s="178"/>
      <c r="E11" s="178"/>
      <c r="F11" s="178"/>
      <c r="G11" s="178"/>
      <c r="H11" s="178"/>
      <c r="I11" s="178"/>
      <c r="J11" s="178"/>
      <c r="K11" s="178"/>
      <c r="L11" s="178"/>
      <c r="M11" s="178"/>
      <c r="N11" s="178"/>
      <c r="O11" s="178"/>
      <c r="P11" s="178"/>
      <c r="Q11" s="178"/>
      <c r="R11" s="15"/>
    </row>
    <row r="12" spans="1:18" ht="22.5" customHeight="1" x14ac:dyDescent="0.3">
      <c r="B12" s="175" t="s">
        <v>21</v>
      </c>
      <c r="C12" s="175"/>
      <c r="D12" s="175"/>
      <c r="E12" s="175"/>
      <c r="F12" s="177" t="s">
        <v>44</v>
      </c>
      <c r="G12" s="177"/>
      <c r="H12" s="177"/>
      <c r="I12" s="177"/>
      <c r="J12" s="177"/>
      <c r="K12" s="177"/>
      <c r="L12" s="177"/>
      <c r="M12" s="177"/>
      <c r="N12" s="177"/>
      <c r="O12" s="177"/>
      <c r="P12" s="177"/>
      <c r="Q12" s="177"/>
    </row>
    <row r="13" spans="1:18" ht="3.45" customHeight="1" x14ac:dyDescent="0.3">
      <c r="B13" s="178"/>
      <c r="C13" s="178"/>
      <c r="D13" s="178"/>
      <c r="E13" s="178"/>
      <c r="F13" s="178"/>
      <c r="G13" s="178"/>
      <c r="H13" s="178"/>
      <c r="I13" s="178"/>
      <c r="J13" s="178"/>
      <c r="K13" s="178"/>
      <c r="L13" s="178"/>
      <c r="M13" s="178"/>
      <c r="N13" s="178"/>
      <c r="O13" s="178"/>
      <c r="P13" s="178"/>
      <c r="Q13" s="178"/>
    </row>
    <row r="14" spans="1:18" ht="22.5" customHeight="1" x14ac:dyDescent="0.3">
      <c r="B14" s="175" t="s">
        <v>22</v>
      </c>
      <c r="C14" s="175"/>
      <c r="D14" s="175"/>
      <c r="E14" s="175"/>
      <c r="F14" s="177" t="s">
        <v>43</v>
      </c>
      <c r="G14" s="177"/>
      <c r="H14" s="177"/>
      <c r="I14" s="177"/>
      <c r="J14" s="177"/>
      <c r="K14" s="177"/>
      <c r="L14" s="177"/>
      <c r="M14" s="177"/>
      <c r="N14" s="177"/>
      <c r="O14" s="177"/>
      <c r="P14" s="177"/>
      <c r="Q14" s="177"/>
    </row>
    <row r="15" spans="1:18" ht="3" customHeight="1" x14ac:dyDescent="0.3">
      <c r="B15" s="18"/>
      <c r="C15" s="18"/>
      <c r="D15" s="18"/>
      <c r="E15" s="18"/>
      <c r="F15" s="66"/>
      <c r="G15" s="66"/>
      <c r="H15" s="66"/>
      <c r="I15" s="66"/>
      <c r="J15" s="66"/>
      <c r="K15" s="66"/>
      <c r="L15" s="66"/>
      <c r="M15" s="66"/>
      <c r="N15" s="66"/>
      <c r="O15" s="66"/>
      <c r="P15" s="66"/>
      <c r="Q15" s="66"/>
    </row>
    <row r="16" spans="1:18" ht="22.5" customHeight="1" x14ac:dyDescent="0.3">
      <c r="B16" s="175" t="s">
        <v>77</v>
      </c>
      <c r="C16" s="175"/>
      <c r="D16" s="175"/>
      <c r="E16" s="175"/>
      <c r="F16" s="192" t="s">
        <v>5</v>
      </c>
      <c r="G16" s="192"/>
      <c r="H16" s="192"/>
      <c r="I16" s="192" t="s">
        <v>5</v>
      </c>
      <c r="J16" s="192"/>
      <c r="K16" s="192"/>
      <c r="L16" s="192" t="s">
        <v>5</v>
      </c>
      <c r="M16" s="192"/>
      <c r="N16" s="192"/>
      <c r="O16" s="192" t="s">
        <v>5</v>
      </c>
      <c r="P16" s="192"/>
      <c r="Q16" s="192"/>
    </row>
    <row r="17" spans="1:18" ht="5.4" customHeight="1" x14ac:dyDescent="0.3"/>
    <row r="18" spans="1:18" ht="15" thickBot="1" x14ac:dyDescent="0.35">
      <c r="A18" s="249" t="s">
        <v>23</v>
      </c>
      <c r="B18" s="249"/>
      <c r="C18" s="249"/>
      <c r="D18" s="249"/>
      <c r="E18" s="249"/>
      <c r="F18" s="249"/>
      <c r="G18" s="249"/>
      <c r="H18" s="249"/>
      <c r="I18" s="249"/>
      <c r="J18" s="249"/>
      <c r="K18" s="249"/>
      <c r="L18" s="249"/>
      <c r="M18" s="249"/>
      <c r="N18" s="249"/>
      <c r="O18" s="249"/>
      <c r="P18" s="249"/>
      <c r="Q18" s="249"/>
      <c r="R18" s="249"/>
    </row>
    <row r="19" spans="1:18" ht="22.5" customHeight="1" x14ac:dyDescent="0.3">
      <c r="A19" s="189" t="s">
        <v>41</v>
      </c>
      <c r="B19" s="190"/>
      <c r="C19" s="190"/>
      <c r="D19" s="190"/>
      <c r="E19" s="190"/>
      <c r="F19" s="190"/>
      <c r="G19" s="190"/>
      <c r="H19" s="190"/>
      <c r="I19" s="190"/>
      <c r="J19" s="190"/>
      <c r="K19" s="190"/>
      <c r="L19" s="190"/>
      <c r="M19" s="190"/>
      <c r="N19" s="190"/>
      <c r="O19" s="190"/>
      <c r="P19" s="190"/>
      <c r="Q19" s="190"/>
      <c r="R19" s="191"/>
    </row>
    <row r="20" spans="1:18" x14ac:dyDescent="0.3">
      <c r="A20" s="186" t="s">
        <v>25</v>
      </c>
      <c r="B20" s="187" t="s">
        <v>18</v>
      </c>
      <c r="C20" s="187"/>
      <c r="D20" s="187"/>
      <c r="E20" s="187"/>
      <c r="F20" s="187"/>
      <c r="G20" s="187"/>
      <c r="H20" s="187"/>
      <c r="I20" s="187"/>
      <c r="J20" s="187"/>
      <c r="K20" s="187" t="s">
        <v>31</v>
      </c>
      <c r="L20" s="187"/>
      <c r="M20" s="187"/>
      <c r="N20" s="187"/>
      <c r="O20" s="187" t="s">
        <v>32</v>
      </c>
      <c r="P20" s="187"/>
      <c r="Q20" s="187"/>
      <c r="R20" s="188"/>
    </row>
    <row r="21" spans="1:18" ht="15.75" customHeight="1" x14ac:dyDescent="0.3">
      <c r="A21" s="186"/>
      <c r="B21" s="187"/>
      <c r="C21" s="187"/>
      <c r="D21" s="187"/>
      <c r="E21" s="187"/>
      <c r="F21" s="187"/>
      <c r="G21" s="187"/>
      <c r="H21" s="187"/>
      <c r="I21" s="187"/>
      <c r="J21" s="187"/>
      <c r="K21" s="187" t="s">
        <v>6</v>
      </c>
      <c r="L21" s="187"/>
      <c r="M21" s="187" t="s">
        <v>40</v>
      </c>
      <c r="N21" s="187"/>
      <c r="O21" s="187" t="s">
        <v>6</v>
      </c>
      <c r="P21" s="187"/>
      <c r="Q21" s="187" t="s">
        <v>40</v>
      </c>
      <c r="R21" s="188"/>
    </row>
    <row r="22" spans="1:18" ht="22.5" customHeight="1" x14ac:dyDescent="0.3">
      <c r="A22" s="60">
        <v>1</v>
      </c>
      <c r="B22" s="193"/>
      <c r="C22" s="193"/>
      <c r="D22" s="193"/>
      <c r="E22" s="193"/>
      <c r="F22" s="193"/>
      <c r="G22" s="193"/>
      <c r="H22" s="193"/>
      <c r="I22" s="193"/>
      <c r="J22" s="193"/>
      <c r="K22" s="194"/>
      <c r="L22" s="194"/>
      <c r="M22" s="195">
        <f>IF(K22=1,F16,IF(K22=2,L16, ))</f>
        <v>0</v>
      </c>
      <c r="N22" s="195"/>
      <c r="O22" s="194"/>
      <c r="P22" s="194"/>
      <c r="Q22" s="195">
        <f>IF(O22=1,I16,IF(O22=2,O16, ))</f>
        <v>0</v>
      </c>
      <c r="R22" s="196"/>
    </row>
    <row r="23" spans="1:18" ht="22.5" customHeight="1" x14ac:dyDescent="0.3">
      <c r="A23" s="61">
        <v>2</v>
      </c>
      <c r="B23" s="197"/>
      <c r="C23" s="197"/>
      <c r="D23" s="197"/>
      <c r="E23" s="197"/>
      <c r="F23" s="197"/>
      <c r="G23" s="197"/>
      <c r="H23" s="197"/>
      <c r="I23" s="197"/>
      <c r="J23" s="197"/>
      <c r="K23" s="198"/>
      <c r="L23" s="198"/>
      <c r="M23" s="199">
        <f>IF(K23=1,F16,IF(K23=2,L16, ))</f>
        <v>0</v>
      </c>
      <c r="N23" s="200"/>
      <c r="O23" s="198"/>
      <c r="P23" s="198"/>
      <c r="Q23" s="199">
        <f>IF(O23=1,I16,IF(O23=2,O16, ))</f>
        <v>0</v>
      </c>
      <c r="R23" s="201"/>
    </row>
    <row r="24" spans="1:18" ht="22.5" customHeight="1" x14ac:dyDescent="0.3">
      <c r="A24" s="60">
        <v>3</v>
      </c>
      <c r="B24" s="193"/>
      <c r="C24" s="193"/>
      <c r="D24" s="193"/>
      <c r="E24" s="193"/>
      <c r="F24" s="193"/>
      <c r="G24" s="193"/>
      <c r="H24" s="193"/>
      <c r="I24" s="193"/>
      <c r="J24" s="193"/>
      <c r="K24" s="194"/>
      <c r="L24" s="194"/>
      <c r="M24" s="202">
        <f>IF(K24=1,F16,IF(K24=2,L16, ))</f>
        <v>0</v>
      </c>
      <c r="N24" s="203"/>
      <c r="O24" s="194"/>
      <c r="P24" s="194"/>
      <c r="Q24" s="202">
        <f>IF(O24=1,I16,IF(O24=2,O16, ))</f>
        <v>0</v>
      </c>
      <c r="R24" s="204"/>
    </row>
    <row r="25" spans="1:18" ht="22.5" customHeight="1" x14ac:dyDescent="0.3">
      <c r="A25" s="61">
        <v>4</v>
      </c>
      <c r="B25" s="197"/>
      <c r="C25" s="197"/>
      <c r="D25" s="197"/>
      <c r="E25" s="197"/>
      <c r="F25" s="197"/>
      <c r="G25" s="197"/>
      <c r="H25" s="197"/>
      <c r="I25" s="197"/>
      <c r="J25" s="197"/>
      <c r="K25" s="198"/>
      <c r="L25" s="198"/>
      <c r="M25" s="199">
        <f>IF(K25=1,F16,IF(K25=2,L16, ))</f>
        <v>0</v>
      </c>
      <c r="N25" s="200"/>
      <c r="O25" s="198"/>
      <c r="P25" s="198"/>
      <c r="Q25" s="199">
        <f>IF(O25=1,I16,IF(O25=2,O16, ))</f>
        <v>0</v>
      </c>
      <c r="R25" s="201"/>
    </row>
    <row r="26" spans="1:18" ht="22.5" customHeight="1" x14ac:dyDescent="0.3">
      <c r="A26" s="60">
        <v>5</v>
      </c>
      <c r="B26" s="193"/>
      <c r="C26" s="193"/>
      <c r="D26" s="193"/>
      <c r="E26" s="193"/>
      <c r="F26" s="193"/>
      <c r="G26" s="193"/>
      <c r="H26" s="193"/>
      <c r="I26" s="193"/>
      <c r="J26" s="193"/>
      <c r="K26" s="194"/>
      <c r="L26" s="194"/>
      <c r="M26" s="202">
        <f>IF(K26=1,F16,IF(K26=2,L16, ))</f>
        <v>0</v>
      </c>
      <c r="N26" s="203"/>
      <c r="O26" s="194"/>
      <c r="P26" s="194"/>
      <c r="Q26" s="202">
        <f>IF(O26=1,I16,IF(O26=2,O16, ))</f>
        <v>0</v>
      </c>
      <c r="R26" s="204"/>
    </row>
    <row r="27" spans="1:18" ht="22.5" customHeight="1" x14ac:dyDescent="0.3">
      <c r="A27" s="61">
        <v>6</v>
      </c>
      <c r="B27" s="197"/>
      <c r="C27" s="197"/>
      <c r="D27" s="197"/>
      <c r="E27" s="197"/>
      <c r="F27" s="197"/>
      <c r="G27" s="197"/>
      <c r="H27" s="197"/>
      <c r="I27" s="197"/>
      <c r="J27" s="197"/>
      <c r="K27" s="198"/>
      <c r="L27" s="198"/>
      <c r="M27" s="199">
        <f>IF(K27=1,F16,IF(K27=2,L16, ))</f>
        <v>0</v>
      </c>
      <c r="N27" s="200"/>
      <c r="O27" s="198"/>
      <c r="P27" s="198"/>
      <c r="Q27" s="199">
        <f>IF(O27=1,I16,IF(O27=2,O16, ))</f>
        <v>0</v>
      </c>
      <c r="R27" s="201"/>
    </row>
    <row r="28" spans="1:18" ht="22.5" customHeight="1" thickBot="1" x14ac:dyDescent="0.35">
      <c r="A28" s="62">
        <v>7</v>
      </c>
      <c r="B28" s="205"/>
      <c r="C28" s="205"/>
      <c r="D28" s="205"/>
      <c r="E28" s="205"/>
      <c r="F28" s="205"/>
      <c r="G28" s="205"/>
      <c r="H28" s="205"/>
      <c r="I28" s="205"/>
      <c r="J28" s="205"/>
      <c r="K28" s="206"/>
      <c r="L28" s="206"/>
      <c r="M28" s="207">
        <f>IF(K28=1,F16,IF(K28=2,L16, ))</f>
        <v>0</v>
      </c>
      <c r="N28" s="208"/>
      <c r="O28" s="206"/>
      <c r="P28" s="206"/>
      <c r="Q28" s="207">
        <f>IF(O28=1,I16,IF(O28=2,O16, ))</f>
        <v>0</v>
      </c>
      <c r="R28" s="209"/>
    </row>
    <row r="29" spans="1:18" customFormat="1" ht="15" customHeight="1" thickBot="1" x14ac:dyDescent="0.35">
      <c r="A29" s="249" t="s">
        <v>24</v>
      </c>
      <c r="B29" s="249"/>
      <c r="C29" s="249"/>
      <c r="D29" s="249"/>
      <c r="E29" s="249"/>
      <c r="F29" s="249"/>
      <c r="G29" s="249"/>
      <c r="H29" s="249"/>
      <c r="I29" s="249"/>
      <c r="J29" s="249"/>
      <c r="K29" s="249"/>
      <c r="L29" s="249"/>
      <c r="M29" s="249"/>
      <c r="N29" s="249"/>
      <c r="O29" s="249"/>
      <c r="P29" s="249"/>
      <c r="Q29" s="249"/>
      <c r="R29" s="249"/>
    </row>
    <row r="30" spans="1:18" customFormat="1" ht="24.75" customHeight="1" x14ac:dyDescent="0.3">
      <c r="A30" s="189" t="s">
        <v>42</v>
      </c>
      <c r="B30" s="190"/>
      <c r="C30" s="190"/>
      <c r="D30" s="190"/>
      <c r="E30" s="190"/>
      <c r="F30" s="190"/>
      <c r="G30" s="190"/>
      <c r="H30" s="190"/>
      <c r="I30" s="190"/>
      <c r="J30" s="190"/>
      <c r="K30" s="190"/>
      <c r="L30" s="190"/>
      <c r="M30" s="190"/>
      <c r="N30" s="190"/>
      <c r="O30" s="190"/>
      <c r="P30" s="190"/>
      <c r="Q30" s="190"/>
      <c r="R30" s="191"/>
    </row>
    <row r="31" spans="1:18" customFormat="1" x14ac:dyDescent="0.3">
      <c r="A31" s="186" t="s">
        <v>25</v>
      </c>
      <c r="B31" s="187" t="s">
        <v>18</v>
      </c>
      <c r="C31" s="187"/>
      <c r="D31" s="187"/>
      <c r="E31" s="187"/>
      <c r="F31" s="187"/>
      <c r="G31" s="187"/>
      <c r="H31" s="187"/>
      <c r="I31" s="187"/>
      <c r="J31" s="187"/>
      <c r="K31" s="187" t="s">
        <v>31</v>
      </c>
      <c r="L31" s="187"/>
      <c r="M31" s="187"/>
      <c r="N31" s="187"/>
      <c r="O31" s="187" t="s">
        <v>32</v>
      </c>
      <c r="P31" s="187"/>
      <c r="Q31" s="187"/>
      <c r="R31" s="188"/>
    </row>
    <row r="32" spans="1:18" customFormat="1" x14ac:dyDescent="0.3">
      <c r="A32" s="186"/>
      <c r="B32" s="187"/>
      <c r="C32" s="187"/>
      <c r="D32" s="187"/>
      <c r="E32" s="187"/>
      <c r="F32" s="187"/>
      <c r="G32" s="187"/>
      <c r="H32" s="187"/>
      <c r="I32" s="187"/>
      <c r="J32" s="187"/>
      <c r="K32" s="187" t="s">
        <v>6</v>
      </c>
      <c r="L32" s="187"/>
      <c r="M32" s="187" t="s">
        <v>40</v>
      </c>
      <c r="N32" s="187"/>
      <c r="O32" s="187" t="s">
        <v>6</v>
      </c>
      <c r="P32" s="187"/>
      <c r="Q32" s="187" t="s">
        <v>40</v>
      </c>
      <c r="R32" s="188"/>
    </row>
    <row r="33" spans="1:18" customFormat="1" ht="22.5" customHeight="1" x14ac:dyDescent="0.3">
      <c r="A33" s="60">
        <v>1</v>
      </c>
      <c r="B33" s="210"/>
      <c r="C33" s="210"/>
      <c r="D33" s="210"/>
      <c r="E33" s="210"/>
      <c r="F33" s="210"/>
      <c r="G33" s="210"/>
      <c r="H33" s="210"/>
      <c r="I33" s="210"/>
      <c r="J33" s="210"/>
      <c r="K33" s="194"/>
      <c r="L33" s="194"/>
      <c r="M33" s="195">
        <f>IF(K33=1,I16,IF(K33=2,O16, ))</f>
        <v>0</v>
      </c>
      <c r="N33" s="195"/>
      <c r="O33" s="194"/>
      <c r="P33" s="194"/>
      <c r="Q33" s="195">
        <f>IF(O33=1,F16,IF(O33=2,L16, ))</f>
        <v>0</v>
      </c>
      <c r="R33" s="196"/>
    </row>
    <row r="34" spans="1:18" customFormat="1" ht="22.5" customHeight="1" x14ac:dyDescent="0.3">
      <c r="A34" s="61">
        <v>2</v>
      </c>
      <c r="B34" s="211"/>
      <c r="C34" s="211"/>
      <c r="D34" s="211"/>
      <c r="E34" s="211"/>
      <c r="F34" s="211"/>
      <c r="G34" s="211"/>
      <c r="H34" s="211"/>
      <c r="I34" s="211"/>
      <c r="J34" s="211"/>
      <c r="K34" s="198"/>
      <c r="L34" s="198"/>
      <c r="M34" s="199">
        <f>IF(K34=1,I16,IF(K34=2,O16, ))</f>
        <v>0</v>
      </c>
      <c r="N34" s="200"/>
      <c r="O34" s="198"/>
      <c r="P34" s="198"/>
      <c r="Q34" s="199">
        <f>IF(O34=1,F16,IF(O34=2,L16, ))</f>
        <v>0</v>
      </c>
      <c r="R34" s="201"/>
    </row>
    <row r="35" spans="1:18" customFormat="1" ht="22.5" customHeight="1" x14ac:dyDescent="0.3">
      <c r="A35" s="60">
        <v>3</v>
      </c>
      <c r="B35" s="210"/>
      <c r="C35" s="210"/>
      <c r="D35" s="210"/>
      <c r="E35" s="210"/>
      <c r="F35" s="210"/>
      <c r="G35" s="210"/>
      <c r="H35" s="210"/>
      <c r="I35" s="210"/>
      <c r="J35" s="210"/>
      <c r="K35" s="194"/>
      <c r="L35" s="194"/>
      <c r="M35" s="202">
        <f>IF(K35=1,I16,IF(K35=2,O16, ))</f>
        <v>0</v>
      </c>
      <c r="N35" s="203"/>
      <c r="O35" s="194"/>
      <c r="P35" s="194"/>
      <c r="Q35" s="202">
        <f>IF(O35=1,F16,IF(O35=2,L16, ))</f>
        <v>0</v>
      </c>
      <c r="R35" s="204"/>
    </row>
    <row r="36" spans="1:18" customFormat="1" ht="22.5" customHeight="1" x14ac:dyDescent="0.3">
      <c r="A36" s="61">
        <v>4</v>
      </c>
      <c r="B36" s="211"/>
      <c r="C36" s="211"/>
      <c r="D36" s="211"/>
      <c r="E36" s="211"/>
      <c r="F36" s="211"/>
      <c r="G36" s="211"/>
      <c r="H36" s="211"/>
      <c r="I36" s="211"/>
      <c r="J36" s="211"/>
      <c r="K36" s="198"/>
      <c r="L36" s="198"/>
      <c r="M36" s="199">
        <f>IF(K36=1,I16,IF(K36=2,O16, ))</f>
        <v>0</v>
      </c>
      <c r="N36" s="200"/>
      <c r="O36" s="198"/>
      <c r="P36" s="198"/>
      <c r="Q36" s="199">
        <f>IF(O36=1,F16,IF(O36=2,L16, ))</f>
        <v>0</v>
      </c>
      <c r="R36" s="201"/>
    </row>
    <row r="37" spans="1:18" customFormat="1" ht="22.5" customHeight="1" x14ac:dyDescent="0.3">
      <c r="A37" s="60">
        <v>5</v>
      </c>
      <c r="B37" s="210"/>
      <c r="C37" s="210"/>
      <c r="D37" s="210"/>
      <c r="E37" s="210"/>
      <c r="F37" s="210"/>
      <c r="G37" s="210"/>
      <c r="H37" s="210"/>
      <c r="I37" s="210"/>
      <c r="J37" s="210"/>
      <c r="K37" s="194"/>
      <c r="L37" s="194"/>
      <c r="M37" s="202">
        <f>IF(K37=1,I16,IF(K37=2,O16, ))</f>
        <v>0</v>
      </c>
      <c r="N37" s="203"/>
      <c r="O37" s="194"/>
      <c r="P37" s="194"/>
      <c r="Q37" s="202">
        <f>IF(O37=1,F16,IF(O37=2,L16, ))</f>
        <v>0</v>
      </c>
      <c r="R37" s="204"/>
    </row>
    <row r="38" spans="1:18" customFormat="1" ht="22.5" customHeight="1" x14ac:dyDescent="0.3">
      <c r="A38" s="61">
        <v>6</v>
      </c>
      <c r="B38" s="211"/>
      <c r="C38" s="211"/>
      <c r="D38" s="211"/>
      <c r="E38" s="211"/>
      <c r="F38" s="211"/>
      <c r="G38" s="211"/>
      <c r="H38" s="211"/>
      <c r="I38" s="211"/>
      <c r="J38" s="211"/>
      <c r="K38" s="198"/>
      <c r="L38" s="198"/>
      <c r="M38" s="199">
        <f>IF(K38=1,I16,IF(K38=2,O16, ))</f>
        <v>0</v>
      </c>
      <c r="N38" s="200"/>
      <c r="O38" s="198"/>
      <c r="P38" s="198"/>
      <c r="Q38" s="199">
        <f>IF(O38=1,F16,IF(O38=2,L16, ))</f>
        <v>0</v>
      </c>
      <c r="R38" s="201"/>
    </row>
    <row r="39" spans="1:18" customFormat="1" ht="22.5" customHeight="1" thickBot="1" x14ac:dyDescent="0.35">
      <c r="A39" s="62">
        <v>7</v>
      </c>
      <c r="B39" s="214"/>
      <c r="C39" s="214"/>
      <c r="D39" s="214"/>
      <c r="E39" s="214"/>
      <c r="F39" s="214"/>
      <c r="G39" s="214"/>
      <c r="H39" s="214"/>
      <c r="I39" s="214"/>
      <c r="J39" s="214"/>
      <c r="K39" s="206"/>
      <c r="L39" s="206"/>
      <c r="M39" s="207">
        <f>IF(K39=1,I16,IF(K39=2,O16, ))</f>
        <v>0</v>
      </c>
      <c r="N39" s="208"/>
      <c r="O39" s="206"/>
      <c r="P39" s="206"/>
      <c r="Q39" s="207">
        <f>IF(O39=1,F16,IF(O39=2,L16, ))</f>
        <v>0</v>
      </c>
      <c r="R39" s="209"/>
    </row>
    <row r="40" spans="1:18" ht="37.5" customHeight="1" x14ac:dyDescent="0.3">
      <c r="A40" s="16" t="s">
        <v>29</v>
      </c>
      <c r="B40" s="18"/>
      <c r="C40" s="215"/>
      <c r="D40" s="215"/>
      <c r="E40" s="215"/>
      <c r="F40" s="215"/>
      <c r="G40" s="215"/>
      <c r="H40" s="215"/>
      <c r="I40" s="18"/>
      <c r="J40" s="16" t="s">
        <v>29</v>
      </c>
      <c r="K40" s="18"/>
      <c r="L40" s="215"/>
      <c r="M40" s="215"/>
      <c r="N40" s="215"/>
      <c r="O40" s="215"/>
      <c r="P40" s="215"/>
      <c r="Q40" s="215"/>
      <c r="R40" s="18"/>
    </row>
    <row r="41" spans="1:18" ht="15.6" x14ac:dyDescent="0.3">
      <c r="A41" s="18"/>
      <c r="B41" s="18"/>
      <c r="C41" s="212" t="s">
        <v>30</v>
      </c>
      <c r="D41" s="212"/>
      <c r="E41" s="212"/>
      <c r="F41" s="212"/>
      <c r="G41" s="212"/>
      <c r="H41" s="212"/>
      <c r="I41" s="18"/>
      <c r="J41" s="18"/>
      <c r="K41" s="18"/>
      <c r="L41" s="212" t="s">
        <v>30</v>
      </c>
      <c r="M41" s="212"/>
      <c r="N41" s="212"/>
      <c r="O41" s="212"/>
      <c r="P41" s="212"/>
      <c r="Q41" s="212"/>
      <c r="R41" s="18"/>
    </row>
    <row r="42" spans="1:18" ht="15.6" x14ac:dyDescent="0.3">
      <c r="A42" s="18"/>
      <c r="B42" s="18"/>
      <c r="C42" s="15"/>
      <c r="D42" s="15"/>
      <c r="E42" s="15"/>
      <c r="F42" s="15"/>
      <c r="G42" s="15"/>
      <c r="H42" s="15"/>
      <c r="I42" s="18"/>
      <c r="J42" s="18"/>
      <c r="K42" s="18"/>
      <c r="L42" s="15"/>
      <c r="M42" s="15"/>
      <c r="N42" s="15"/>
      <c r="O42" s="15"/>
      <c r="P42" s="15"/>
      <c r="Q42" s="15"/>
      <c r="R42" s="18"/>
    </row>
    <row r="43" spans="1:18" x14ac:dyDescent="0.3">
      <c r="H43" s="179" t="s">
        <v>19</v>
      </c>
      <c r="I43" s="179"/>
      <c r="J43" s="179"/>
      <c r="K43" s="179"/>
      <c r="L43" s="179"/>
      <c r="M43" s="179"/>
      <c r="N43" s="179"/>
      <c r="O43" s="179"/>
    </row>
    <row r="44" spans="1:18" ht="15" customHeight="1" x14ac:dyDescent="0.3">
      <c r="H44" s="179"/>
      <c r="I44" s="179"/>
      <c r="J44" s="179"/>
      <c r="K44" s="179"/>
      <c r="L44" s="179"/>
      <c r="M44" s="179"/>
      <c r="N44" s="179"/>
      <c r="O44" s="179"/>
    </row>
    <row r="45" spans="1:18" x14ac:dyDescent="0.3">
      <c r="H45" s="180" t="s">
        <v>20</v>
      </c>
      <c r="I45" s="180"/>
      <c r="J45" s="180"/>
      <c r="K45" s="180"/>
      <c r="L45" s="180"/>
      <c r="M45" s="180"/>
      <c r="N45" s="180"/>
      <c r="O45" s="180"/>
    </row>
    <row r="47" spans="1:18" ht="7.5" customHeight="1" x14ac:dyDescent="0.3">
      <c r="A47" s="181"/>
      <c r="B47" s="182"/>
      <c r="C47" s="182"/>
      <c r="D47" s="182"/>
    </row>
    <row r="48" spans="1:18" ht="15.6" x14ac:dyDescent="0.3">
      <c r="A48" s="175" t="s">
        <v>34</v>
      </c>
      <c r="B48" s="175"/>
      <c r="C48" s="175"/>
      <c r="D48" s="18"/>
    </row>
    <row r="49" spans="1:18" ht="84" customHeight="1" x14ac:dyDescent="0.3">
      <c r="A49" s="22">
        <v>1</v>
      </c>
      <c r="B49" s="213"/>
      <c r="C49" s="213"/>
      <c r="D49" s="213"/>
      <c r="E49" s="213"/>
      <c r="F49" s="213"/>
      <c r="G49" s="213"/>
      <c r="H49" s="213"/>
      <c r="I49" s="213"/>
      <c r="J49" s="213"/>
      <c r="K49" s="213"/>
      <c r="L49" s="213"/>
      <c r="M49" s="213"/>
      <c r="N49" s="213"/>
      <c r="O49" s="213"/>
      <c r="P49" s="213"/>
      <c r="Q49" s="213"/>
      <c r="R49" s="213"/>
    </row>
    <row r="50" spans="1:18" ht="84" customHeight="1" x14ac:dyDescent="0.3">
      <c r="A50" s="23">
        <v>2</v>
      </c>
      <c r="B50" s="217"/>
      <c r="C50" s="217"/>
      <c r="D50" s="217"/>
      <c r="E50" s="217"/>
      <c r="F50" s="217"/>
      <c r="G50" s="217"/>
      <c r="H50" s="217"/>
      <c r="I50" s="217"/>
      <c r="J50" s="217"/>
      <c r="K50" s="217"/>
      <c r="L50" s="217"/>
      <c r="M50" s="217"/>
      <c r="N50" s="217"/>
      <c r="O50" s="217"/>
      <c r="P50" s="217"/>
      <c r="Q50" s="217"/>
      <c r="R50" s="217"/>
    </row>
    <row r="52" spans="1:18" ht="15.6" x14ac:dyDescent="0.3">
      <c r="A52" s="175" t="s">
        <v>35</v>
      </c>
      <c r="B52" s="175"/>
      <c r="C52" s="175"/>
      <c r="D52" s="18"/>
    </row>
    <row r="53" spans="1:18" ht="84" customHeight="1" x14ac:dyDescent="0.3">
      <c r="A53" s="22">
        <v>1</v>
      </c>
      <c r="B53" s="213"/>
      <c r="C53" s="213"/>
      <c r="D53" s="213"/>
      <c r="E53" s="213"/>
      <c r="F53" s="213"/>
      <c r="G53" s="213"/>
      <c r="H53" s="213"/>
      <c r="I53" s="213"/>
      <c r="J53" s="213"/>
      <c r="K53" s="213"/>
      <c r="L53" s="213"/>
      <c r="M53" s="213"/>
      <c r="N53" s="213"/>
      <c r="O53" s="213"/>
      <c r="P53" s="213"/>
      <c r="Q53" s="213"/>
      <c r="R53" s="213"/>
    </row>
    <row r="54" spans="1:18" ht="84" customHeight="1" x14ac:dyDescent="0.3">
      <c r="A54" s="23">
        <v>2</v>
      </c>
      <c r="B54" s="217"/>
      <c r="C54" s="217"/>
      <c r="D54" s="217"/>
      <c r="E54" s="217"/>
      <c r="F54" s="217"/>
      <c r="G54" s="217"/>
      <c r="H54" s="217"/>
      <c r="I54" s="217"/>
      <c r="J54" s="217"/>
      <c r="K54" s="217"/>
      <c r="L54" s="217"/>
      <c r="M54" s="217"/>
      <c r="N54" s="217"/>
      <c r="O54" s="217"/>
      <c r="P54" s="217"/>
      <c r="Q54" s="217"/>
      <c r="R54" s="217"/>
    </row>
    <row r="56" spans="1:18" ht="15.6" x14ac:dyDescent="0.3">
      <c r="A56" s="218" t="s">
        <v>33</v>
      </c>
      <c r="B56" s="218"/>
      <c r="C56" s="218"/>
      <c r="D56" s="218"/>
      <c r="E56" s="218"/>
      <c r="F56" s="218"/>
      <c r="G56" s="218"/>
      <c r="H56" s="218"/>
      <c r="I56" s="218"/>
      <c r="J56" s="218"/>
      <c r="K56" s="218"/>
      <c r="L56" s="218"/>
      <c r="M56" s="218"/>
      <c r="N56" s="218"/>
      <c r="O56" s="218"/>
      <c r="P56" s="218"/>
      <c r="Q56" s="218"/>
      <c r="R56" s="218"/>
    </row>
    <row r="57" spans="1:18" ht="7.5" customHeight="1" x14ac:dyDescent="0.3"/>
    <row r="58" spans="1:18" x14ac:dyDescent="0.3">
      <c r="B58" s="24"/>
      <c r="C58" s="250" t="s">
        <v>27</v>
      </c>
      <c r="D58" s="250"/>
      <c r="E58" s="250"/>
      <c r="F58" s="250"/>
      <c r="G58" s="250"/>
      <c r="H58" s="250"/>
      <c r="I58" s="25"/>
      <c r="J58" s="24"/>
      <c r="K58" s="250" t="s">
        <v>28</v>
      </c>
      <c r="L58" s="250"/>
      <c r="M58" s="250"/>
      <c r="N58" s="250"/>
      <c r="O58" s="250"/>
      <c r="P58" s="250"/>
      <c r="Q58" s="25"/>
    </row>
    <row r="59" spans="1:18" ht="22.5" customHeight="1" x14ac:dyDescent="0.3">
      <c r="B59" s="26"/>
      <c r="C59" s="219" t="str">
        <f>A19</f>
        <v>Komanda A</v>
      </c>
      <c r="D59" s="219"/>
      <c r="E59" s="219"/>
      <c r="F59" s="219"/>
      <c r="G59" s="219"/>
      <c r="H59" s="219"/>
      <c r="I59" s="27"/>
      <c r="J59" s="26"/>
      <c r="K59" s="219" t="str">
        <f>A30</f>
        <v>Komanda B</v>
      </c>
      <c r="L59" s="219"/>
      <c r="M59" s="219"/>
      <c r="N59" s="219"/>
      <c r="O59" s="219"/>
      <c r="P59" s="219"/>
      <c r="Q59" s="27"/>
    </row>
    <row r="60" spans="1:18" ht="26.25" customHeight="1" x14ac:dyDescent="0.3">
      <c r="B60" s="26"/>
      <c r="C60" s="216">
        <f>Lentelė!O24</f>
        <v>0</v>
      </c>
      <c r="D60" s="216"/>
      <c r="E60" s="216"/>
      <c r="F60" s="216">
        <f>Lentelė!N19</f>
        <v>0</v>
      </c>
      <c r="G60" s="216"/>
      <c r="H60" s="216"/>
      <c r="I60" s="27"/>
      <c r="J60" s="26"/>
      <c r="K60" s="216">
        <f>Lentelė!O43</f>
        <v>0</v>
      </c>
      <c r="L60" s="216"/>
      <c r="M60" s="216"/>
      <c r="N60" s="216">
        <f>Lentelė!N38</f>
        <v>0</v>
      </c>
      <c r="O60" s="216"/>
      <c r="P60" s="216"/>
      <c r="Q60" s="27"/>
    </row>
    <row r="61" spans="1:18" ht="11.25" customHeight="1" x14ac:dyDescent="0.3">
      <c r="B61" s="26"/>
      <c r="C61" s="212" t="s">
        <v>17</v>
      </c>
      <c r="D61" s="212"/>
      <c r="E61" s="212"/>
      <c r="F61" s="212" t="s">
        <v>8</v>
      </c>
      <c r="G61" s="212"/>
      <c r="H61" s="212"/>
      <c r="I61" s="27"/>
      <c r="J61" s="26"/>
      <c r="K61" s="212" t="s">
        <v>17</v>
      </c>
      <c r="L61" s="212"/>
      <c r="M61" s="212"/>
      <c r="N61" s="212" t="s">
        <v>8</v>
      </c>
      <c r="O61" s="212"/>
      <c r="P61" s="212"/>
      <c r="Q61" s="27"/>
    </row>
    <row r="62" spans="1:18" ht="37.5" customHeight="1" x14ac:dyDescent="0.3">
      <c r="B62" s="26"/>
      <c r="C62" s="220" t="s">
        <v>29</v>
      </c>
      <c r="D62" s="220"/>
      <c r="E62" s="222"/>
      <c r="F62" s="222"/>
      <c r="G62" s="222"/>
      <c r="H62" s="222"/>
      <c r="I62" s="27"/>
      <c r="J62" s="26"/>
      <c r="K62" s="220" t="s">
        <v>29</v>
      </c>
      <c r="L62" s="220"/>
      <c r="M62" s="222"/>
      <c r="N62" s="222"/>
      <c r="O62" s="222"/>
      <c r="P62" s="222"/>
      <c r="Q62" s="27"/>
    </row>
    <row r="63" spans="1:18" x14ac:dyDescent="0.3">
      <c r="B63" s="28"/>
      <c r="C63" s="29"/>
      <c r="D63" s="29"/>
      <c r="E63" s="223" t="s">
        <v>30</v>
      </c>
      <c r="F63" s="223"/>
      <c r="G63" s="223"/>
      <c r="H63" s="223"/>
      <c r="I63" s="30"/>
      <c r="J63" s="28"/>
      <c r="K63" s="29"/>
      <c r="L63" s="29"/>
      <c r="M63" s="223" t="s">
        <v>30</v>
      </c>
      <c r="N63" s="223"/>
      <c r="O63" s="223"/>
      <c r="P63" s="223"/>
      <c r="Q63" s="30"/>
    </row>
    <row r="64" spans="1:18" x14ac:dyDescent="0.3">
      <c r="E64" s="15"/>
      <c r="F64" s="15"/>
      <c r="G64" s="15"/>
      <c r="H64" s="15"/>
      <c r="M64" s="15"/>
      <c r="N64" s="15"/>
      <c r="O64" s="15"/>
      <c r="P64" s="15"/>
    </row>
    <row r="65" spans="2:17" ht="37.5" customHeight="1" x14ac:dyDescent="0.3">
      <c r="B65" s="220" t="s">
        <v>36</v>
      </c>
      <c r="C65" s="220"/>
      <c r="D65" s="220"/>
      <c r="E65" s="220"/>
      <c r="F65" s="221"/>
      <c r="G65" s="221"/>
      <c r="H65" s="221"/>
      <c r="I65" s="221"/>
      <c r="J65" s="221"/>
      <c r="K65" s="221"/>
      <c r="L65" s="221"/>
      <c r="M65" s="221"/>
      <c r="N65" s="221"/>
      <c r="O65" s="221"/>
      <c r="P65" s="221"/>
      <c r="Q65" s="221"/>
    </row>
    <row r="66" spans="2:17" x14ac:dyDescent="0.3">
      <c r="F66" s="212" t="s">
        <v>30</v>
      </c>
      <c r="G66" s="212"/>
      <c r="H66" s="212"/>
      <c r="I66" s="212"/>
      <c r="J66" s="212"/>
      <c r="K66" s="212"/>
      <c r="L66" s="212"/>
      <c r="M66" s="212"/>
      <c r="N66" s="212"/>
      <c r="O66" s="212"/>
      <c r="P66" s="212"/>
      <c r="Q66" s="212"/>
    </row>
  </sheetData>
  <sheetProtection algorithmName="SHA-512" hashValue="DwIky9SmHk8lS0hpvEnSiwNsAbUaetCmzKLYuJE3hlNRgctX7npVF4V1+fIRCCpbOOuKAd8LMW67Zj4ceHnSLg==" saltValue="gG32SUOv+NI9kVAxPzKKNQ==" spinCount="100000" sheet="1" objects="1" scenarios="1" selectLockedCells="1"/>
  <mergeCells count="146">
    <mergeCell ref="B65:E65"/>
    <mergeCell ref="F65:Q65"/>
    <mergeCell ref="F66:Q66"/>
    <mergeCell ref="C62:D62"/>
    <mergeCell ref="E62:H62"/>
    <mergeCell ref="K62:L62"/>
    <mergeCell ref="M62:P62"/>
    <mergeCell ref="E63:H63"/>
    <mergeCell ref="M63:P63"/>
    <mergeCell ref="C60:E60"/>
    <mergeCell ref="F60:H60"/>
    <mergeCell ref="K60:M60"/>
    <mergeCell ref="N60:P60"/>
    <mergeCell ref="C61:E61"/>
    <mergeCell ref="F61:H61"/>
    <mergeCell ref="K61:M61"/>
    <mergeCell ref="N61:P61"/>
    <mergeCell ref="B50:R50"/>
    <mergeCell ref="A52:C52"/>
    <mergeCell ref="B53:R53"/>
    <mergeCell ref="B54:R54"/>
    <mergeCell ref="A56:R56"/>
    <mergeCell ref="C58:H58"/>
    <mergeCell ref="K58:P58"/>
    <mergeCell ref="K59:P59"/>
    <mergeCell ref="C59:H59"/>
    <mergeCell ref="C41:H41"/>
    <mergeCell ref="L41:Q41"/>
    <mergeCell ref="H43:O44"/>
    <mergeCell ref="H45:O45"/>
    <mergeCell ref="A48:C48"/>
    <mergeCell ref="B49:R49"/>
    <mergeCell ref="B39:J39"/>
    <mergeCell ref="K39:L39"/>
    <mergeCell ref="M39:N39"/>
    <mergeCell ref="O39:P39"/>
    <mergeCell ref="Q39:R39"/>
    <mergeCell ref="C40:H40"/>
    <mergeCell ref="L40:Q40"/>
    <mergeCell ref="A47:D47"/>
    <mergeCell ref="B37:J37"/>
    <mergeCell ref="K37:L37"/>
    <mergeCell ref="M37:N37"/>
    <mergeCell ref="O37:P37"/>
    <mergeCell ref="Q37:R37"/>
    <mergeCell ref="B38:J38"/>
    <mergeCell ref="K38:L38"/>
    <mergeCell ref="M38:N38"/>
    <mergeCell ref="O38:P38"/>
    <mergeCell ref="Q38:R38"/>
    <mergeCell ref="B35:J35"/>
    <mergeCell ref="K35:L35"/>
    <mergeCell ref="M35:N35"/>
    <mergeCell ref="O35:P35"/>
    <mergeCell ref="Q35:R35"/>
    <mergeCell ref="B36:J36"/>
    <mergeCell ref="K36:L36"/>
    <mergeCell ref="M36:N36"/>
    <mergeCell ref="O36:P36"/>
    <mergeCell ref="Q36:R36"/>
    <mergeCell ref="B33:J33"/>
    <mergeCell ref="K33:L33"/>
    <mergeCell ref="M33:N33"/>
    <mergeCell ref="O33:P33"/>
    <mergeCell ref="Q33:R33"/>
    <mergeCell ref="B34:J34"/>
    <mergeCell ref="K34:L34"/>
    <mergeCell ref="M34:N34"/>
    <mergeCell ref="O34:P34"/>
    <mergeCell ref="Q34:R34"/>
    <mergeCell ref="A30:R30"/>
    <mergeCell ref="A31:A32"/>
    <mergeCell ref="B31:J32"/>
    <mergeCell ref="K31:N31"/>
    <mergeCell ref="O31:R31"/>
    <mergeCell ref="K32:L32"/>
    <mergeCell ref="M32:N32"/>
    <mergeCell ref="O32:P32"/>
    <mergeCell ref="Q32:R32"/>
    <mergeCell ref="B28:J28"/>
    <mergeCell ref="K28:L28"/>
    <mergeCell ref="M28:N28"/>
    <mergeCell ref="O28:P28"/>
    <mergeCell ref="Q28:R28"/>
    <mergeCell ref="A29:R29"/>
    <mergeCell ref="B26:J26"/>
    <mergeCell ref="K26:L26"/>
    <mergeCell ref="M26:N26"/>
    <mergeCell ref="O26:P26"/>
    <mergeCell ref="Q26:R26"/>
    <mergeCell ref="B27:J27"/>
    <mergeCell ref="K27:L27"/>
    <mergeCell ref="M27:N27"/>
    <mergeCell ref="O27:P27"/>
    <mergeCell ref="Q27:R27"/>
    <mergeCell ref="B24:J24"/>
    <mergeCell ref="K24:L24"/>
    <mergeCell ref="M24:N24"/>
    <mergeCell ref="O24:P24"/>
    <mergeCell ref="Q24:R24"/>
    <mergeCell ref="B25:J25"/>
    <mergeCell ref="K25:L25"/>
    <mergeCell ref="M25:N25"/>
    <mergeCell ref="O25:P25"/>
    <mergeCell ref="Q25:R25"/>
    <mergeCell ref="B22:J22"/>
    <mergeCell ref="K22:L22"/>
    <mergeCell ref="M22:N22"/>
    <mergeCell ref="O22:P22"/>
    <mergeCell ref="Q22:R22"/>
    <mergeCell ref="B23:J23"/>
    <mergeCell ref="K23:L23"/>
    <mergeCell ref="M23:N23"/>
    <mergeCell ref="O23:P23"/>
    <mergeCell ref="Q23:R23"/>
    <mergeCell ref="A20:A21"/>
    <mergeCell ref="B20:J21"/>
    <mergeCell ref="K20:N20"/>
    <mergeCell ref="O20:R20"/>
    <mergeCell ref="K21:L21"/>
    <mergeCell ref="M21:N21"/>
    <mergeCell ref="O21:P21"/>
    <mergeCell ref="Q21:R21"/>
    <mergeCell ref="B13:E13"/>
    <mergeCell ref="F13:Q13"/>
    <mergeCell ref="B14:E14"/>
    <mergeCell ref="F14:Q14"/>
    <mergeCell ref="A18:R18"/>
    <mergeCell ref="A19:R19"/>
    <mergeCell ref="B16:E16"/>
    <mergeCell ref="F16:H16"/>
    <mergeCell ref="I16:K16"/>
    <mergeCell ref="L16:N16"/>
    <mergeCell ref="O16:Q16"/>
    <mergeCell ref="B10:E10"/>
    <mergeCell ref="F10:Q10"/>
    <mergeCell ref="B11:E11"/>
    <mergeCell ref="F11:Q11"/>
    <mergeCell ref="B12:E12"/>
    <mergeCell ref="F12:Q12"/>
    <mergeCell ref="H1:O2"/>
    <mergeCell ref="H3:O3"/>
    <mergeCell ref="A5:D5"/>
    <mergeCell ref="N6:Q6"/>
    <mergeCell ref="N7:Q7"/>
    <mergeCell ref="B8:Q8"/>
  </mergeCells>
  <dataValidations count="2">
    <dataValidation type="list" allowBlank="1" showInputMessage="1" showErrorMessage="1" errorTitle="Neteisinga pora" error="Pasirinkite porą iš sąrašo" sqref="K22:L28 O33:P39 O22:P28 K34:L39" xr:uid="{06097B60-C19A-4DE0-B19D-8B4A705DED95}">
      <formula1>" 0, 1, 2"</formula1>
    </dataValidation>
    <dataValidation type="list" allowBlank="1" showInputMessage="1" showErrorMessage="1" errorTitle="Neteisinga pora" error="Pasirinkite porą iš sąrašo" sqref="K33:L33" xr:uid="{63B2756A-B1D8-450B-8C03-9403ABBC6939}">
      <formula1>"0 , 1, 2"</formula1>
    </dataValidation>
  </dataValidations>
  <pageMargins left="0.25" right="0.25" top="0.75" bottom="0.75" header="0.3" footer="0.3"/>
  <pageSetup paperSize="9" orientation="portrait" horizontalDpi="1200" r:id="rId1"/>
  <headerFooter>
    <oddFooter>&amp;C
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94AA4B-6601-42F3-A360-151D038C06E2}">
  <dimension ref="A1:R31"/>
  <sheetViews>
    <sheetView showGridLines="0" workbookViewId="0">
      <selection activeCell="B33" sqref="B33"/>
    </sheetView>
  </sheetViews>
  <sheetFormatPr defaultRowHeight="14.4" x14ac:dyDescent="0.3"/>
  <cols>
    <col min="1" max="1" width="0.6640625" customWidth="1"/>
    <col min="2" max="2" width="12.88671875" customWidth="1"/>
    <col min="3" max="4" width="0.6640625" customWidth="1"/>
    <col min="5" max="5" width="5" customWidth="1"/>
    <col min="6" max="6" width="10" customWidth="1"/>
    <col min="7" max="7" width="5" customWidth="1"/>
    <col min="8" max="8" width="10" customWidth="1"/>
    <col min="9" max="10" width="0.6640625" customWidth="1"/>
    <col min="11" max="11" width="5" customWidth="1"/>
    <col min="12" max="12" width="10" customWidth="1"/>
    <col min="13" max="13" width="5" customWidth="1"/>
    <col min="14" max="14" width="10" customWidth="1"/>
    <col min="15" max="16" width="0.6640625" customWidth="1"/>
    <col min="17" max="17" width="12.88671875" customWidth="1"/>
    <col min="18" max="18" width="0.6640625" customWidth="1"/>
  </cols>
  <sheetData>
    <row r="1" spans="1:18" x14ac:dyDescent="0.3">
      <c r="A1" s="67">
        <v>123</v>
      </c>
      <c r="B1" s="68"/>
      <c r="C1" s="89"/>
      <c r="D1" s="89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90"/>
      <c r="R1" s="71"/>
    </row>
    <row r="2" spans="1:18" x14ac:dyDescent="0.3">
      <c r="A2" s="72"/>
      <c r="B2" s="224" t="s">
        <v>68</v>
      </c>
      <c r="C2" s="225"/>
      <c r="D2" s="225"/>
      <c r="E2" s="225"/>
      <c r="F2" s="225"/>
      <c r="G2" s="225"/>
      <c r="H2" s="225"/>
      <c r="I2" s="225"/>
      <c r="J2" s="225"/>
      <c r="K2" s="225"/>
      <c r="L2" s="225"/>
      <c r="M2" s="225"/>
      <c r="N2" s="225"/>
      <c r="O2" s="225"/>
      <c r="P2" s="225"/>
      <c r="Q2" s="226"/>
      <c r="R2" s="73"/>
    </row>
    <row r="3" spans="1:18" x14ac:dyDescent="0.3">
      <c r="A3" s="72"/>
      <c r="B3" s="88"/>
      <c r="C3" s="91"/>
      <c r="D3" s="91"/>
      <c r="E3" s="92"/>
      <c r="F3" s="92"/>
      <c r="G3" s="92"/>
      <c r="H3" s="92"/>
      <c r="I3" s="92"/>
      <c r="J3" s="92"/>
      <c r="K3" s="92"/>
      <c r="L3" s="92"/>
      <c r="M3" s="92"/>
      <c r="N3" s="92"/>
      <c r="O3" s="88"/>
      <c r="P3" s="88"/>
      <c r="Q3" s="93"/>
      <c r="R3" s="73"/>
    </row>
    <row r="4" spans="1:18" ht="15" customHeight="1" x14ac:dyDescent="0.3">
      <c r="A4" s="72"/>
      <c r="B4" s="100"/>
      <c r="C4" s="100"/>
      <c r="D4" s="238" t="s">
        <v>72</v>
      </c>
      <c r="E4" s="238"/>
      <c r="F4" s="238"/>
      <c r="G4" s="238"/>
      <c r="H4" s="238"/>
      <c r="I4" s="88"/>
      <c r="J4" s="88"/>
      <c r="K4" s="235" t="s">
        <v>69</v>
      </c>
      <c r="L4" s="236"/>
      <c r="M4" s="236"/>
      <c r="N4" s="236"/>
      <c r="O4" s="237"/>
      <c r="P4" s="99"/>
      <c r="Q4" s="100"/>
      <c r="R4" s="73"/>
    </row>
    <row r="5" spans="1:18" x14ac:dyDescent="0.3">
      <c r="A5" s="72"/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9"/>
    </row>
    <row r="6" spans="1:18" ht="210" customHeight="1" x14ac:dyDescent="0.3">
      <c r="A6" s="72"/>
      <c r="B6" s="227" t="s">
        <v>70</v>
      </c>
      <c r="C6" s="228"/>
      <c r="D6" s="228"/>
      <c r="E6" s="228"/>
      <c r="F6" s="228"/>
      <c r="G6" s="228"/>
      <c r="H6" s="228"/>
      <c r="I6" s="228"/>
      <c r="J6" s="228"/>
      <c r="K6" s="228"/>
      <c r="L6" s="228"/>
      <c r="M6" s="228"/>
      <c r="N6" s="228"/>
      <c r="O6" s="228"/>
      <c r="P6" s="228"/>
      <c r="Q6" s="228"/>
      <c r="R6" s="85"/>
    </row>
    <row r="7" spans="1:18" x14ac:dyDescent="0.3">
      <c r="A7" s="72"/>
      <c r="B7" s="68"/>
      <c r="C7" s="68"/>
      <c r="D7" s="69"/>
      <c r="E7" s="87"/>
      <c r="F7" s="229" t="s">
        <v>53</v>
      </c>
      <c r="G7" s="230"/>
      <c r="H7" s="231"/>
      <c r="I7" s="69"/>
      <c r="J7" s="70"/>
      <c r="K7" s="97"/>
      <c r="L7" s="232" t="s">
        <v>53</v>
      </c>
      <c r="M7" s="233"/>
      <c r="N7" s="234"/>
      <c r="O7" s="70"/>
      <c r="P7" s="68"/>
      <c r="Q7" s="68"/>
      <c r="R7" s="71"/>
    </row>
    <row r="8" spans="1:18" x14ac:dyDescent="0.3">
      <c r="A8" s="72"/>
      <c r="B8" s="92" t="s">
        <v>54</v>
      </c>
      <c r="C8" s="88"/>
      <c r="D8" s="94"/>
      <c r="E8" s="86" t="str">
        <f>Protokolas!F16</f>
        <v>*</v>
      </c>
      <c r="F8" s="98" t="s">
        <v>71</v>
      </c>
      <c r="G8" s="86" t="str">
        <f>Protokolas!I16</f>
        <v>*</v>
      </c>
      <c r="H8" s="98" t="s">
        <v>71</v>
      </c>
      <c r="I8" s="94"/>
      <c r="J8" s="95"/>
      <c r="K8" s="86" t="str">
        <f>Protokolas!L16</f>
        <v>*</v>
      </c>
      <c r="L8" s="98" t="s">
        <v>71</v>
      </c>
      <c r="M8" s="86" t="str">
        <f>Protokolas!O16</f>
        <v>*</v>
      </c>
      <c r="N8" s="98" t="s">
        <v>71</v>
      </c>
      <c r="O8" s="95"/>
      <c r="P8" s="88"/>
      <c r="Q8" s="92" t="s">
        <v>55</v>
      </c>
      <c r="R8" s="73"/>
    </row>
    <row r="9" spans="1:18" x14ac:dyDescent="0.3">
      <c r="A9" s="72"/>
      <c r="B9" s="88"/>
      <c r="C9" s="88"/>
      <c r="D9" s="94"/>
      <c r="E9" s="96"/>
      <c r="F9" s="96"/>
      <c r="G9" s="96"/>
      <c r="H9" s="96"/>
      <c r="I9" s="94"/>
      <c r="J9" s="95"/>
      <c r="K9" s="95"/>
      <c r="L9" s="95"/>
      <c r="M9" s="95"/>
      <c r="N9" s="95"/>
      <c r="O9" s="95"/>
      <c r="P9" s="88"/>
      <c r="Q9" s="88"/>
      <c r="R9" s="73"/>
    </row>
    <row r="10" spans="1:18" ht="15.6" x14ac:dyDescent="0.3">
      <c r="A10" s="72"/>
      <c r="B10" s="240">
        <v>1</v>
      </c>
      <c r="C10" s="88"/>
      <c r="D10" s="94"/>
      <c r="E10" s="241" t="s">
        <v>56</v>
      </c>
      <c r="F10" s="241"/>
      <c r="G10" s="245" t="s">
        <v>56</v>
      </c>
      <c r="H10" s="245"/>
      <c r="I10" s="94"/>
      <c r="J10" s="95"/>
      <c r="K10" s="241" t="s">
        <v>57</v>
      </c>
      <c r="L10" s="241"/>
      <c r="M10" s="245" t="s">
        <v>57</v>
      </c>
      <c r="N10" s="245"/>
      <c r="O10" s="95"/>
      <c r="P10" s="88"/>
      <c r="Q10" s="239" t="s">
        <v>58</v>
      </c>
      <c r="R10" s="73"/>
    </row>
    <row r="11" spans="1:18" x14ac:dyDescent="0.3">
      <c r="A11" s="72"/>
      <c r="B11" s="240"/>
      <c r="C11" s="88"/>
      <c r="D11" s="94"/>
      <c r="E11" s="243" t="s">
        <v>59</v>
      </c>
      <c r="F11" s="243"/>
      <c r="G11" s="242" t="s">
        <v>60</v>
      </c>
      <c r="H11" s="242"/>
      <c r="I11" s="94"/>
      <c r="J11" s="95"/>
      <c r="K11" s="243" t="s">
        <v>61</v>
      </c>
      <c r="L11" s="243"/>
      <c r="M11" s="242" t="s">
        <v>62</v>
      </c>
      <c r="N11" s="242"/>
      <c r="O11" s="95"/>
      <c r="P11" s="88"/>
      <c r="Q11" s="239"/>
      <c r="R11" s="73"/>
    </row>
    <row r="12" spans="1:18" x14ac:dyDescent="0.3">
      <c r="A12" s="72"/>
      <c r="B12" s="240"/>
      <c r="C12" s="88"/>
      <c r="D12" s="94"/>
      <c r="E12" s="244" t="s">
        <v>63</v>
      </c>
      <c r="F12" s="244"/>
      <c r="G12" s="246" t="s">
        <v>64</v>
      </c>
      <c r="H12" s="246"/>
      <c r="I12" s="94"/>
      <c r="J12" s="95"/>
      <c r="K12" s="244" t="s">
        <v>65</v>
      </c>
      <c r="L12" s="244"/>
      <c r="M12" s="246" t="s">
        <v>66</v>
      </c>
      <c r="N12" s="246"/>
      <c r="O12" s="95"/>
      <c r="P12" s="88"/>
      <c r="Q12" s="239"/>
      <c r="R12" s="73"/>
    </row>
    <row r="13" spans="1:18" x14ac:dyDescent="0.3">
      <c r="A13" s="72"/>
      <c r="B13" s="88"/>
      <c r="C13" s="88"/>
      <c r="D13" s="94"/>
      <c r="E13" s="96"/>
      <c r="F13" s="96"/>
      <c r="G13" s="96"/>
      <c r="H13" s="96"/>
      <c r="I13" s="94"/>
      <c r="J13" s="95"/>
      <c r="K13" s="95"/>
      <c r="L13" s="95"/>
      <c r="M13" s="95"/>
      <c r="N13" s="95"/>
      <c r="O13" s="95"/>
      <c r="P13" s="88"/>
      <c r="Q13" s="88"/>
      <c r="R13" s="73"/>
    </row>
    <row r="14" spans="1:18" ht="15.6" x14ac:dyDescent="0.3">
      <c r="A14" s="72"/>
      <c r="B14" s="240">
        <v>2</v>
      </c>
      <c r="C14" s="88"/>
      <c r="D14" s="94"/>
      <c r="E14" s="245" t="s">
        <v>56</v>
      </c>
      <c r="F14" s="245"/>
      <c r="G14" s="241" t="s">
        <v>57</v>
      </c>
      <c r="H14" s="241"/>
      <c r="I14" s="94"/>
      <c r="J14" s="95"/>
      <c r="K14" s="245" t="s">
        <v>57</v>
      </c>
      <c r="L14" s="245"/>
      <c r="M14" s="241" t="s">
        <v>56</v>
      </c>
      <c r="N14" s="241"/>
      <c r="O14" s="95"/>
      <c r="P14" s="88"/>
      <c r="Q14" s="239" t="s">
        <v>58</v>
      </c>
      <c r="R14" s="73"/>
    </row>
    <row r="15" spans="1:18" x14ac:dyDescent="0.3">
      <c r="A15" s="72"/>
      <c r="B15" s="240"/>
      <c r="C15" s="88"/>
      <c r="D15" s="94"/>
      <c r="E15" s="242" t="s">
        <v>60</v>
      </c>
      <c r="F15" s="242"/>
      <c r="G15" s="243" t="s">
        <v>61</v>
      </c>
      <c r="H15" s="243"/>
      <c r="I15" s="94"/>
      <c r="J15" s="95"/>
      <c r="K15" s="242" t="s">
        <v>62</v>
      </c>
      <c r="L15" s="242"/>
      <c r="M15" s="243" t="s">
        <v>59</v>
      </c>
      <c r="N15" s="243"/>
      <c r="O15" s="95"/>
      <c r="P15" s="88"/>
      <c r="Q15" s="239"/>
      <c r="R15" s="73"/>
    </row>
    <row r="16" spans="1:18" x14ac:dyDescent="0.3">
      <c r="A16" s="72"/>
      <c r="B16" s="240"/>
      <c r="C16" s="88"/>
      <c r="D16" s="94"/>
      <c r="E16" s="246" t="s">
        <v>64</v>
      </c>
      <c r="F16" s="246"/>
      <c r="G16" s="244" t="s">
        <v>65</v>
      </c>
      <c r="H16" s="244"/>
      <c r="I16" s="94"/>
      <c r="J16" s="95"/>
      <c r="K16" s="246" t="s">
        <v>66</v>
      </c>
      <c r="L16" s="246"/>
      <c r="M16" s="244" t="s">
        <v>63</v>
      </c>
      <c r="N16" s="244"/>
      <c r="O16" s="95"/>
      <c r="P16" s="88"/>
      <c r="Q16" s="239"/>
      <c r="R16" s="73"/>
    </row>
    <row r="17" spans="1:18" x14ac:dyDescent="0.3">
      <c r="A17" s="72"/>
      <c r="B17" s="88"/>
      <c r="C17" s="88"/>
      <c r="D17" s="94"/>
      <c r="E17" s="96"/>
      <c r="F17" s="96"/>
      <c r="G17" s="96"/>
      <c r="H17" s="96"/>
      <c r="I17" s="94"/>
      <c r="J17" s="95"/>
      <c r="K17" s="95"/>
      <c r="L17" s="95"/>
      <c r="M17" s="95"/>
      <c r="N17" s="95"/>
      <c r="O17" s="95"/>
      <c r="P17" s="88"/>
      <c r="Q17" s="88"/>
      <c r="R17" s="73"/>
    </row>
    <row r="18" spans="1:18" ht="15.6" x14ac:dyDescent="0.3">
      <c r="A18" s="72"/>
      <c r="B18" s="240">
        <v>3</v>
      </c>
      <c r="C18" s="88"/>
      <c r="D18" s="94"/>
      <c r="E18" s="241" t="s">
        <v>57</v>
      </c>
      <c r="F18" s="241"/>
      <c r="G18" s="245" t="s">
        <v>57</v>
      </c>
      <c r="H18" s="245"/>
      <c r="I18" s="94"/>
      <c r="J18" s="95"/>
      <c r="K18" s="241" t="s">
        <v>56</v>
      </c>
      <c r="L18" s="241"/>
      <c r="M18" s="245" t="s">
        <v>56</v>
      </c>
      <c r="N18" s="245"/>
      <c r="O18" s="95"/>
      <c r="P18" s="88"/>
      <c r="Q18" s="239" t="s">
        <v>58</v>
      </c>
      <c r="R18" s="73"/>
    </row>
    <row r="19" spans="1:18" x14ac:dyDescent="0.3">
      <c r="A19" s="72"/>
      <c r="B19" s="240"/>
      <c r="C19" s="88"/>
      <c r="D19" s="94"/>
      <c r="E19" s="243" t="s">
        <v>61</v>
      </c>
      <c r="F19" s="243"/>
      <c r="G19" s="242" t="s">
        <v>62</v>
      </c>
      <c r="H19" s="242"/>
      <c r="I19" s="94"/>
      <c r="J19" s="95"/>
      <c r="K19" s="243" t="s">
        <v>59</v>
      </c>
      <c r="L19" s="243"/>
      <c r="M19" s="242" t="s">
        <v>60</v>
      </c>
      <c r="N19" s="242"/>
      <c r="O19" s="95"/>
      <c r="P19" s="88"/>
      <c r="Q19" s="239"/>
      <c r="R19" s="73"/>
    </row>
    <row r="20" spans="1:18" x14ac:dyDescent="0.3">
      <c r="A20" s="72"/>
      <c r="B20" s="240"/>
      <c r="C20" s="88"/>
      <c r="D20" s="94"/>
      <c r="E20" s="244" t="s">
        <v>65</v>
      </c>
      <c r="F20" s="244"/>
      <c r="G20" s="246" t="s">
        <v>66</v>
      </c>
      <c r="H20" s="246"/>
      <c r="I20" s="94"/>
      <c r="J20" s="95"/>
      <c r="K20" s="244" t="s">
        <v>63</v>
      </c>
      <c r="L20" s="244"/>
      <c r="M20" s="246" t="s">
        <v>64</v>
      </c>
      <c r="N20" s="246"/>
      <c r="O20" s="95"/>
      <c r="P20" s="88"/>
      <c r="Q20" s="239"/>
      <c r="R20" s="73"/>
    </row>
    <row r="21" spans="1:18" x14ac:dyDescent="0.3">
      <c r="A21" s="72"/>
      <c r="B21" s="75"/>
      <c r="C21" s="75"/>
      <c r="D21" s="76"/>
      <c r="E21" s="76"/>
      <c r="F21" s="76"/>
      <c r="G21" s="76"/>
      <c r="H21" s="76"/>
      <c r="I21" s="76"/>
      <c r="J21" s="77"/>
      <c r="K21" s="77"/>
      <c r="L21" s="77"/>
      <c r="M21" s="77"/>
      <c r="N21" s="77"/>
      <c r="O21" s="77"/>
      <c r="P21" s="75"/>
      <c r="Q21" s="78"/>
      <c r="R21" s="79"/>
    </row>
    <row r="22" spans="1:18" ht="111.75" customHeight="1" x14ac:dyDescent="0.3">
      <c r="A22" s="72"/>
      <c r="B22" s="247" t="s">
        <v>67</v>
      </c>
      <c r="C22" s="248"/>
      <c r="D22" s="248"/>
      <c r="E22" s="248"/>
      <c r="F22" s="248"/>
      <c r="G22" s="248"/>
      <c r="H22" s="248"/>
      <c r="I22" s="248"/>
      <c r="J22" s="248"/>
      <c r="K22" s="248"/>
      <c r="L22" s="248"/>
      <c r="M22" s="248"/>
      <c r="N22" s="248"/>
      <c r="O22" s="248"/>
      <c r="P22" s="248"/>
      <c r="Q22" s="248"/>
      <c r="R22" s="80"/>
    </row>
    <row r="23" spans="1:18" x14ac:dyDescent="0.3">
      <c r="A23" s="72"/>
      <c r="B23" s="81"/>
      <c r="C23" s="82"/>
      <c r="D23" s="83"/>
      <c r="E23" s="83"/>
      <c r="F23" s="83"/>
      <c r="G23" s="83"/>
      <c r="H23" s="83"/>
      <c r="I23" s="83"/>
      <c r="J23" s="84"/>
      <c r="K23" s="84"/>
      <c r="L23" s="84"/>
      <c r="M23" s="84"/>
      <c r="N23" s="84"/>
      <c r="O23" s="84"/>
      <c r="P23" s="82"/>
      <c r="Q23" s="82"/>
      <c r="R23" s="71"/>
    </row>
    <row r="24" spans="1:18" ht="15.6" x14ac:dyDescent="0.3">
      <c r="A24" s="72"/>
      <c r="B24" s="240">
        <v>4</v>
      </c>
      <c r="C24" s="88"/>
      <c r="D24" s="94"/>
      <c r="E24" s="245" t="s">
        <v>56</v>
      </c>
      <c r="F24" s="245"/>
      <c r="G24" s="241" t="s">
        <v>56</v>
      </c>
      <c r="H24" s="241"/>
      <c r="I24" s="94"/>
      <c r="J24" s="95"/>
      <c r="K24" s="245" t="s">
        <v>57</v>
      </c>
      <c r="L24" s="245"/>
      <c r="M24" s="241" t="s">
        <v>57</v>
      </c>
      <c r="N24" s="241"/>
      <c r="O24" s="95"/>
      <c r="P24" s="88"/>
      <c r="Q24" s="239" t="s">
        <v>58</v>
      </c>
      <c r="R24" s="73"/>
    </row>
    <row r="25" spans="1:18" x14ac:dyDescent="0.3">
      <c r="A25" s="72"/>
      <c r="B25" s="240"/>
      <c r="C25" s="88"/>
      <c r="D25" s="94"/>
      <c r="E25" s="242" t="s">
        <v>60</v>
      </c>
      <c r="F25" s="242"/>
      <c r="G25" s="243" t="s">
        <v>59</v>
      </c>
      <c r="H25" s="243"/>
      <c r="I25" s="94"/>
      <c r="J25" s="95"/>
      <c r="K25" s="242" t="s">
        <v>62</v>
      </c>
      <c r="L25" s="242"/>
      <c r="M25" s="243" t="s">
        <v>61</v>
      </c>
      <c r="N25" s="243"/>
      <c r="O25" s="95"/>
      <c r="P25" s="88"/>
      <c r="Q25" s="239"/>
      <c r="R25" s="73"/>
    </row>
    <row r="26" spans="1:18" x14ac:dyDescent="0.3">
      <c r="A26" s="72"/>
      <c r="B26" s="240"/>
      <c r="C26" s="88"/>
      <c r="D26" s="94"/>
      <c r="E26" s="246" t="s">
        <v>64</v>
      </c>
      <c r="F26" s="246"/>
      <c r="G26" s="244" t="s">
        <v>63</v>
      </c>
      <c r="H26" s="244"/>
      <c r="I26" s="94"/>
      <c r="J26" s="95"/>
      <c r="K26" s="246" t="s">
        <v>66</v>
      </c>
      <c r="L26" s="246"/>
      <c r="M26" s="244" t="s">
        <v>65</v>
      </c>
      <c r="N26" s="244"/>
      <c r="O26" s="95"/>
      <c r="P26" s="88"/>
      <c r="Q26" s="239"/>
      <c r="R26" s="73"/>
    </row>
    <row r="27" spans="1:18" x14ac:dyDescent="0.3">
      <c r="A27" s="72"/>
      <c r="B27" s="88"/>
      <c r="C27" s="88"/>
      <c r="D27" s="94"/>
      <c r="E27" s="96"/>
      <c r="F27" s="96"/>
      <c r="G27" s="96"/>
      <c r="H27" s="96"/>
      <c r="I27" s="94"/>
      <c r="J27" s="95"/>
      <c r="K27" s="95"/>
      <c r="L27" s="95"/>
      <c r="M27" s="95"/>
      <c r="N27" s="95"/>
      <c r="O27" s="95"/>
      <c r="P27" s="88"/>
      <c r="Q27" s="88"/>
      <c r="R27" s="73"/>
    </row>
    <row r="28" spans="1:18" ht="15.6" x14ac:dyDescent="0.3">
      <c r="A28" s="72"/>
      <c r="B28" s="240">
        <v>5</v>
      </c>
      <c r="C28" s="88"/>
      <c r="D28" s="94"/>
      <c r="E28" s="241" t="s">
        <v>57</v>
      </c>
      <c r="F28" s="241"/>
      <c r="G28" s="245" t="s">
        <v>56</v>
      </c>
      <c r="H28" s="245"/>
      <c r="I28" s="94"/>
      <c r="J28" s="95"/>
      <c r="K28" s="241" t="s">
        <v>56</v>
      </c>
      <c r="L28" s="241"/>
      <c r="M28" s="245" t="s">
        <v>57</v>
      </c>
      <c r="N28" s="245"/>
      <c r="O28" s="95"/>
      <c r="P28" s="88"/>
      <c r="Q28" s="239" t="s">
        <v>58</v>
      </c>
      <c r="R28" s="73"/>
    </row>
    <row r="29" spans="1:18" x14ac:dyDescent="0.3">
      <c r="A29" s="72"/>
      <c r="B29" s="240"/>
      <c r="C29" s="88"/>
      <c r="D29" s="94"/>
      <c r="E29" s="243" t="s">
        <v>61</v>
      </c>
      <c r="F29" s="243"/>
      <c r="G29" s="242" t="s">
        <v>60</v>
      </c>
      <c r="H29" s="242"/>
      <c r="I29" s="94"/>
      <c r="J29" s="95"/>
      <c r="K29" s="243" t="s">
        <v>59</v>
      </c>
      <c r="L29" s="243"/>
      <c r="M29" s="242" t="s">
        <v>62</v>
      </c>
      <c r="N29" s="242"/>
      <c r="O29" s="95"/>
      <c r="P29" s="88"/>
      <c r="Q29" s="239"/>
      <c r="R29" s="73"/>
    </row>
    <row r="30" spans="1:18" x14ac:dyDescent="0.3">
      <c r="A30" s="72"/>
      <c r="B30" s="240"/>
      <c r="C30" s="88"/>
      <c r="D30" s="94"/>
      <c r="E30" s="244" t="s">
        <v>65</v>
      </c>
      <c r="F30" s="244"/>
      <c r="G30" s="246" t="s">
        <v>64</v>
      </c>
      <c r="H30" s="246"/>
      <c r="I30" s="94"/>
      <c r="J30" s="95"/>
      <c r="K30" s="244" t="s">
        <v>63</v>
      </c>
      <c r="L30" s="244"/>
      <c r="M30" s="246" t="s">
        <v>66</v>
      </c>
      <c r="N30" s="246"/>
      <c r="O30" s="95"/>
      <c r="P30" s="88"/>
      <c r="Q30" s="239"/>
      <c r="R30" s="73"/>
    </row>
    <row r="31" spans="1:18" x14ac:dyDescent="0.3">
      <c r="A31" s="74"/>
      <c r="B31" s="75"/>
      <c r="C31" s="75"/>
      <c r="D31" s="76"/>
      <c r="E31" s="76"/>
      <c r="F31" s="76"/>
      <c r="G31" s="76"/>
      <c r="H31" s="76"/>
      <c r="I31" s="76"/>
      <c r="J31" s="77"/>
      <c r="K31" s="77"/>
      <c r="L31" s="77"/>
      <c r="M31" s="77"/>
      <c r="N31" s="77"/>
      <c r="O31" s="77"/>
      <c r="P31" s="75"/>
      <c r="Q31" s="75"/>
      <c r="R31" s="79"/>
    </row>
  </sheetData>
  <sheetProtection algorithmName="SHA-512" hashValue="7eaMBm5vTNVYgqWZwN/8Moq5359ZxkPMhLG7kxmjAUdkYUKSBOuWhZvSAu91tr6/KF5SEiV++rJ0i19YrGu+YA==" saltValue="dpAxysVq58BUICf4bwUVKQ==" spinCount="100000" sheet="1" objects="1" scenarios="1" selectLockedCells="1"/>
  <mergeCells count="77">
    <mergeCell ref="M19:N19"/>
    <mergeCell ref="G24:H24"/>
    <mergeCell ref="G25:H25"/>
    <mergeCell ref="G26:H26"/>
    <mergeCell ref="E25:F25"/>
    <mergeCell ref="E26:F26"/>
    <mergeCell ref="E28:F28"/>
    <mergeCell ref="E29:F29"/>
    <mergeCell ref="M28:N28"/>
    <mergeCell ref="M29:N29"/>
    <mergeCell ref="G20:H20"/>
    <mergeCell ref="B22:Q22"/>
    <mergeCell ref="E20:F20"/>
    <mergeCell ref="B28:B30"/>
    <mergeCell ref="E30:F30"/>
    <mergeCell ref="E24:F24"/>
    <mergeCell ref="K30:L30"/>
    <mergeCell ref="Q28:Q30"/>
    <mergeCell ref="M20:N20"/>
    <mergeCell ref="K20:L20"/>
    <mergeCell ref="B24:B26"/>
    <mergeCell ref="Q24:Q26"/>
    <mergeCell ref="K10:L10"/>
    <mergeCell ref="K11:L11"/>
    <mergeCell ref="K12:L12"/>
    <mergeCell ref="K28:L28"/>
    <mergeCell ref="K29:L29"/>
    <mergeCell ref="K24:L24"/>
    <mergeCell ref="K25:L25"/>
    <mergeCell ref="K26:L26"/>
    <mergeCell ref="K15:L15"/>
    <mergeCell ref="K16:L16"/>
    <mergeCell ref="K18:L18"/>
    <mergeCell ref="K19:L19"/>
    <mergeCell ref="B10:B12"/>
    <mergeCell ref="G28:H28"/>
    <mergeCell ref="G29:H29"/>
    <mergeCell ref="G30:H30"/>
    <mergeCell ref="M16:N16"/>
    <mergeCell ref="M30:N30"/>
    <mergeCell ref="M24:N24"/>
    <mergeCell ref="M25:N25"/>
    <mergeCell ref="M26:N26"/>
    <mergeCell ref="M18:N18"/>
    <mergeCell ref="E10:F10"/>
    <mergeCell ref="G10:H10"/>
    <mergeCell ref="E14:F14"/>
    <mergeCell ref="E15:F15"/>
    <mergeCell ref="E16:F16"/>
    <mergeCell ref="K14:L14"/>
    <mergeCell ref="M14:N14"/>
    <mergeCell ref="E12:F12"/>
    <mergeCell ref="G11:H11"/>
    <mergeCell ref="G12:H12"/>
    <mergeCell ref="G18:H18"/>
    <mergeCell ref="Q10:Q12"/>
    <mergeCell ref="B14:B16"/>
    <mergeCell ref="Q14:Q16"/>
    <mergeCell ref="B18:B20"/>
    <mergeCell ref="Q18:Q20"/>
    <mergeCell ref="E18:F18"/>
    <mergeCell ref="G19:H19"/>
    <mergeCell ref="E11:F11"/>
    <mergeCell ref="G14:H14"/>
    <mergeCell ref="G15:H15"/>
    <mergeCell ref="G16:H16"/>
    <mergeCell ref="E19:F19"/>
    <mergeCell ref="M10:N10"/>
    <mergeCell ref="M11:N11"/>
    <mergeCell ref="M12:N12"/>
    <mergeCell ref="M15:N15"/>
    <mergeCell ref="B2:Q2"/>
    <mergeCell ref="B6:Q6"/>
    <mergeCell ref="F7:H7"/>
    <mergeCell ref="L7:N7"/>
    <mergeCell ref="K4:O4"/>
    <mergeCell ref="D4:H4"/>
  </mergeCells>
  <pageMargins left="0.78740157480314965" right="0" top="0.74803149606299213" bottom="0.74803149606299213" header="0.31496062992125984" footer="0.31496062992125984"/>
  <pageSetup paperSize="9" orientation="portrait" horizontalDpi="120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Lentelė</vt:lpstr>
      <vt:lpstr>Protokolas</vt:lpstr>
      <vt:lpstr>Žaidimo schema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Nimbifer</dc:creator>
  <cp:lastModifiedBy>Perminaitė, Emilija</cp:lastModifiedBy>
  <cp:lastPrinted>2022-10-07T17:12:28Z</cp:lastPrinted>
  <dcterms:created xsi:type="dcterms:W3CDTF">2020-08-21T11:43:10Z</dcterms:created>
  <dcterms:modified xsi:type="dcterms:W3CDTF">2022-10-15T19:58:11Z</dcterms:modified>
</cp:coreProperties>
</file>